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2120" windowHeight="8145" activeTab="3"/>
  </bookViews>
  <sheets>
    <sheet name="16TC_NK-2016-2019" sheetId="10" r:id="rId1"/>
    <sheet name="16TCN_NK-2016-2019 (2)" sheetId="16" r:id="rId2"/>
    <sheet name="16CĐN_NK-2016-2019" sheetId="13" r:id="rId3"/>
    <sheet name="16CĐ_NK-2016-2019" sheetId="9" r:id="rId4"/>
    <sheet name="16CĐLT_NK-2016-2018" sheetId="11" r:id="rId5"/>
    <sheet name="17T2-NK2017-2018" sheetId="15" r:id="rId6"/>
    <sheet name="00000000" sheetId="4" state="veryHidden" r:id="rId7"/>
  </sheets>
  <definedNames>
    <definedName name="_Fill" localSheetId="1" hidden="1">#REF!</definedName>
    <definedName name="_Fill" hidden="1">#REF!</definedName>
    <definedName name="_xlnm.Print_Titles" localSheetId="3">'16CĐ_NK-2016-2019'!$7:$9</definedName>
  </definedNames>
  <calcPr calcId="144525"/>
</workbook>
</file>

<file path=xl/calcChain.xml><?xml version="1.0" encoding="utf-8"?>
<calcChain xmlns="http://schemas.openxmlformats.org/spreadsheetml/2006/main">
  <c r="G18" i="16" l="1"/>
  <c r="C34" i="9" l="1"/>
  <c r="O18" i="16" l="1"/>
  <c r="M18" i="16"/>
  <c r="K18" i="16"/>
  <c r="I18" i="16"/>
  <c r="D18" i="16"/>
  <c r="F18" i="16"/>
  <c r="C12" i="16" l="1"/>
  <c r="P12" i="16" s="1"/>
  <c r="C11" i="16"/>
  <c r="C14" i="16"/>
  <c r="P14" i="16" s="1"/>
  <c r="C13" i="16"/>
  <c r="P13" i="16" s="1"/>
  <c r="C10" i="16"/>
  <c r="P10" i="16" s="1"/>
  <c r="C29" i="16"/>
  <c r="C17" i="16"/>
  <c r="P17" i="16" s="1"/>
  <c r="C16" i="16"/>
  <c r="P16" i="16" s="1"/>
  <c r="C15" i="16"/>
  <c r="P15" i="16" s="1"/>
  <c r="C10" i="9"/>
  <c r="E10" i="9" s="1"/>
  <c r="C43" i="9"/>
  <c r="E43" i="9" s="1"/>
  <c r="C42" i="9"/>
  <c r="E42" i="9" s="1"/>
  <c r="C41" i="9"/>
  <c r="E41" i="9" s="1"/>
  <c r="C40" i="9"/>
  <c r="E40" i="9" s="1"/>
  <c r="C39" i="9"/>
  <c r="E39" i="9" s="1"/>
  <c r="C38" i="9"/>
  <c r="E38" i="9" s="1"/>
  <c r="C37" i="9"/>
  <c r="E37" i="9" s="1"/>
  <c r="C36" i="9"/>
  <c r="E36" i="9" s="1"/>
  <c r="C35" i="9"/>
  <c r="E35" i="9" s="1"/>
  <c r="E34" i="9"/>
  <c r="C33" i="9"/>
  <c r="E33" i="9" s="1"/>
  <c r="C32" i="9"/>
  <c r="E32" i="9" s="1"/>
  <c r="C31" i="9"/>
  <c r="E31" i="9" s="1"/>
  <c r="C30" i="9"/>
  <c r="E30" i="9" s="1"/>
  <c r="C29" i="9"/>
  <c r="E29" i="9" s="1"/>
  <c r="C28" i="9"/>
  <c r="E28" i="9" s="1"/>
  <c r="C27" i="9"/>
  <c r="E27" i="9" s="1"/>
  <c r="C26" i="9"/>
  <c r="E26" i="9" s="1"/>
  <c r="C25" i="9"/>
  <c r="E25" i="9" s="1"/>
  <c r="C24" i="9"/>
  <c r="E24" i="9" s="1"/>
  <c r="C23" i="9"/>
  <c r="E23" i="9" s="1"/>
  <c r="C22" i="9"/>
  <c r="E22" i="9" s="1"/>
  <c r="C21" i="9"/>
  <c r="E21" i="9" s="1"/>
  <c r="C20" i="9"/>
  <c r="E20" i="9" s="1"/>
  <c r="C19" i="9"/>
  <c r="E19" i="9" s="1"/>
  <c r="C18" i="9"/>
  <c r="E18" i="9" s="1"/>
  <c r="C17" i="9"/>
  <c r="E17" i="9" s="1"/>
  <c r="C16" i="9"/>
  <c r="E16" i="9" s="1"/>
  <c r="C15" i="9"/>
  <c r="E15" i="9" s="1"/>
  <c r="C14" i="9"/>
  <c r="E14" i="9" s="1"/>
  <c r="C13" i="9"/>
  <c r="E13" i="9" s="1"/>
  <c r="C12" i="9"/>
  <c r="E12" i="9" s="1"/>
  <c r="C11" i="9"/>
  <c r="E11" i="9" s="1"/>
  <c r="P35" i="9"/>
  <c r="C11" i="13"/>
  <c r="E11" i="13" s="1"/>
  <c r="C10" i="13"/>
  <c r="E10" i="13" s="1"/>
  <c r="P11" i="16" l="1"/>
  <c r="C18" i="16"/>
  <c r="L18" i="16" s="1"/>
  <c r="N33" i="9"/>
  <c r="P30" i="9"/>
  <c r="C28" i="16"/>
  <c r="E13" i="16"/>
  <c r="J16" i="16"/>
  <c r="E16" i="16"/>
  <c r="N16" i="16"/>
  <c r="N13" i="16"/>
  <c r="E15" i="16"/>
  <c r="J15" i="16"/>
  <c r="N15" i="16"/>
  <c r="H16" i="16"/>
  <c r="L16" i="16"/>
  <c r="E17" i="16"/>
  <c r="J17" i="16"/>
  <c r="N17" i="16"/>
  <c r="J13" i="16"/>
  <c r="E11" i="16"/>
  <c r="N11" i="16"/>
  <c r="H15" i="16"/>
  <c r="L15" i="16"/>
  <c r="H17" i="16"/>
  <c r="L17" i="16"/>
  <c r="J11" i="16"/>
  <c r="H11" i="16"/>
  <c r="L11" i="16"/>
  <c r="E12" i="16"/>
  <c r="J12" i="16"/>
  <c r="N12" i="16"/>
  <c r="H12" i="16"/>
  <c r="L12" i="16"/>
  <c r="E10" i="16"/>
  <c r="J10" i="16"/>
  <c r="N10" i="16"/>
  <c r="H13" i="16"/>
  <c r="L13" i="16"/>
  <c r="E14" i="16"/>
  <c r="J14" i="16"/>
  <c r="N14" i="16"/>
  <c r="H10" i="16"/>
  <c r="L10" i="16"/>
  <c r="H14" i="16"/>
  <c r="L14" i="16"/>
  <c r="H18" i="16"/>
  <c r="P18" i="16"/>
  <c r="P32" i="9"/>
  <c r="P31" i="9"/>
  <c r="P33" i="9"/>
  <c r="P34" i="9"/>
  <c r="P36" i="9"/>
  <c r="J31" i="9"/>
  <c r="N31" i="9"/>
  <c r="J33" i="9"/>
  <c r="N35" i="9"/>
  <c r="J35" i="9"/>
  <c r="L30" i="9"/>
  <c r="J30" i="9"/>
  <c r="N30" i="9"/>
  <c r="H31" i="9"/>
  <c r="L31" i="9"/>
  <c r="J32" i="9"/>
  <c r="N32" i="9"/>
  <c r="H33" i="9"/>
  <c r="L33" i="9"/>
  <c r="J34" i="9"/>
  <c r="N34" i="9"/>
  <c r="H35" i="9"/>
  <c r="L35" i="9"/>
  <c r="J36" i="9"/>
  <c r="N36" i="9"/>
  <c r="H30" i="9"/>
  <c r="H32" i="9"/>
  <c r="L32" i="9"/>
  <c r="H34" i="9"/>
  <c r="L34" i="9"/>
  <c r="H36" i="9"/>
  <c r="L36" i="9"/>
  <c r="E18" i="16" l="1"/>
  <c r="N18" i="16"/>
  <c r="J18" i="16"/>
  <c r="D28" i="16"/>
  <c r="D29" i="16"/>
  <c r="C11" i="10" l="1"/>
  <c r="E11" i="10" s="1"/>
  <c r="C12" i="10"/>
  <c r="E12" i="10" s="1"/>
  <c r="C10" i="10"/>
  <c r="E10" i="10" s="1"/>
  <c r="C22" i="15" l="1"/>
  <c r="D22" i="15" s="1"/>
  <c r="C11" i="15"/>
  <c r="E11" i="15"/>
  <c r="C10" i="15"/>
  <c r="E10" i="15"/>
  <c r="U12" i="15"/>
  <c r="C24" i="15" s="1"/>
  <c r="D24" i="15" s="1"/>
  <c r="S12" i="15"/>
  <c r="C12" i="15"/>
  <c r="T12" i="15"/>
  <c r="Q12" i="15"/>
  <c r="R12" i="15"/>
  <c r="O12" i="15"/>
  <c r="P12" i="15"/>
  <c r="M12" i="15"/>
  <c r="N12" i="15"/>
  <c r="K12" i="15"/>
  <c r="L12" i="15"/>
  <c r="I12" i="15"/>
  <c r="J12" i="15"/>
  <c r="G12" i="15"/>
  <c r="H12" i="15"/>
  <c r="F12" i="15"/>
  <c r="E12" i="15"/>
  <c r="D12" i="15"/>
  <c r="T11" i="15"/>
  <c r="R11" i="15"/>
  <c r="P11" i="15"/>
  <c r="N11" i="15"/>
  <c r="L11" i="15"/>
  <c r="J11" i="15"/>
  <c r="H11" i="15"/>
  <c r="T10" i="15"/>
  <c r="R10" i="15"/>
  <c r="P10" i="15"/>
  <c r="N10" i="15"/>
  <c r="L10" i="15"/>
  <c r="J10" i="15"/>
  <c r="H10" i="15"/>
  <c r="P12" i="10"/>
  <c r="P11" i="10"/>
  <c r="L11" i="10"/>
  <c r="H11" i="10"/>
  <c r="P10" i="10"/>
  <c r="L10" i="10"/>
  <c r="H10" i="10"/>
  <c r="C13" i="10"/>
  <c r="O13" i="10"/>
  <c r="C25" i="10" s="1"/>
  <c r="M13" i="10"/>
  <c r="N13" i="10" s="1"/>
  <c r="K13" i="10"/>
  <c r="I13" i="10"/>
  <c r="G13" i="10"/>
  <c r="F13" i="10"/>
  <c r="D13" i="10"/>
  <c r="P11" i="13"/>
  <c r="P10" i="13"/>
  <c r="N10" i="13"/>
  <c r="L10" i="13"/>
  <c r="J10" i="13"/>
  <c r="H10" i="13"/>
  <c r="O12" i="13"/>
  <c r="C24" i="13" s="1"/>
  <c r="M12" i="13"/>
  <c r="K12" i="13"/>
  <c r="I12" i="13"/>
  <c r="G12" i="13"/>
  <c r="F12" i="13"/>
  <c r="E12" i="13"/>
  <c r="D12" i="13"/>
  <c r="C12" i="11"/>
  <c r="N12" i="11" s="1"/>
  <c r="E12" i="11"/>
  <c r="C11" i="11"/>
  <c r="T11" i="11"/>
  <c r="R11" i="11"/>
  <c r="P11" i="11"/>
  <c r="N11" i="11"/>
  <c r="L11" i="11"/>
  <c r="J11" i="11"/>
  <c r="H11" i="11"/>
  <c r="E11" i="11"/>
  <c r="C10" i="11"/>
  <c r="H10" i="11" s="1"/>
  <c r="U13" i="11"/>
  <c r="C25" i="11" s="1"/>
  <c r="S13" i="11"/>
  <c r="Q13" i="11"/>
  <c r="O13" i="11"/>
  <c r="M13" i="11"/>
  <c r="K13" i="11"/>
  <c r="I13" i="11"/>
  <c r="G13" i="11"/>
  <c r="F13" i="11"/>
  <c r="D13" i="11"/>
  <c r="O44" i="9"/>
  <c r="C56" i="9" s="1"/>
  <c r="M44" i="9"/>
  <c r="K44" i="9"/>
  <c r="I44" i="9"/>
  <c r="D44" i="9"/>
  <c r="N25" i="9"/>
  <c r="N29" i="9"/>
  <c r="N40" i="9"/>
  <c r="N43" i="9"/>
  <c r="N13" i="9"/>
  <c r="N17" i="9"/>
  <c r="N21" i="9"/>
  <c r="F44" i="9"/>
  <c r="G44" i="9"/>
  <c r="L43" i="9"/>
  <c r="N42" i="9"/>
  <c r="H42" i="9"/>
  <c r="P41" i="9"/>
  <c r="J41" i="9"/>
  <c r="L40" i="9"/>
  <c r="P39" i="9"/>
  <c r="J39" i="9"/>
  <c r="N38" i="9"/>
  <c r="H38" i="9"/>
  <c r="P37" i="9"/>
  <c r="J37" i="9"/>
  <c r="L29" i="9"/>
  <c r="P28" i="9"/>
  <c r="J28" i="9"/>
  <c r="N27" i="9"/>
  <c r="H27" i="9"/>
  <c r="P26" i="9"/>
  <c r="J26" i="9"/>
  <c r="L25" i="9"/>
  <c r="P24" i="9"/>
  <c r="J24" i="9"/>
  <c r="N23" i="9"/>
  <c r="P22" i="9"/>
  <c r="J22" i="9"/>
  <c r="L21" i="9"/>
  <c r="P20" i="9"/>
  <c r="J20" i="9"/>
  <c r="N19" i="9"/>
  <c r="H19" i="9"/>
  <c r="P18" i="9"/>
  <c r="J18" i="9"/>
  <c r="L17" i="9"/>
  <c r="P16" i="9"/>
  <c r="J16" i="9"/>
  <c r="N15" i="9"/>
  <c r="H15" i="9"/>
  <c r="P14" i="9"/>
  <c r="J14" i="9"/>
  <c r="L13" i="9"/>
  <c r="P12" i="9"/>
  <c r="J12" i="9"/>
  <c r="N11" i="9"/>
  <c r="H11" i="9"/>
  <c r="P10" i="9"/>
  <c r="J10" i="9"/>
  <c r="C55" i="9" l="1"/>
  <c r="H23" i="9"/>
  <c r="C23" i="13"/>
  <c r="C24" i="10"/>
  <c r="H13" i="10"/>
  <c r="L13" i="10"/>
  <c r="J10" i="10"/>
  <c r="N10" i="10"/>
  <c r="J11" i="10"/>
  <c r="N11" i="10"/>
  <c r="L11" i="9"/>
  <c r="H13" i="9"/>
  <c r="L15" i="9"/>
  <c r="H17" i="9"/>
  <c r="L19" i="9"/>
  <c r="H21" i="9"/>
  <c r="L23" i="9"/>
  <c r="H25" i="9"/>
  <c r="L27" i="9"/>
  <c r="H29" i="9"/>
  <c r="L38" i="9"/>
  <c r="H40" i="9"/>
  <c r="L42" i="9"/>
  <c r="H43" i="9"/>
  <c r="C23" i="11"/>
  <c r="J11" i="13"/>
  <c r="J13" i="10"/>
  <c r="J12" i="10"/>
  <c r="C23" i="15"/>
  <c r="D23" i="15" s="1"/>
  <c r="N24" i="9"/>
  <c r="L24" i="9"/>
  <c r="H24" i="9"/>
  <c r="N22" i="9"/>
  <c r="L22" i="9"/>
  <c r="H22" i="9"/>
  <c r="N20" i="9"/>
  <c r="L20" i="9"/>
  <c r="H20" i="9"/>
  <c r="N18" i="9"/>
  <c r="L18" i="9"/>
  <c r="H18" i="9"/>
  <c r="N16" i="9"/>
  <c r="L16" i="9"/>
  <c r="H16" i="9"/>
  <c r="N14" i="9"/>
  <c r="L14" i="9"/>
  <c r="H14" i="9"/>
  <c r="N12" i="9"/>
  <c r="L12" i="9"/>
  <c r="H12" i="9"/>
  <c r="C44" i="9"/>
  <c r="J44" i="9" s="1"/>
  <c r="N10" i="9"/>
  <c r="L10" i="9"/>
  <c r="H10" i="9"/>
  <c r="N41" i="9"/>
  <c r="L41" i="9"/>
  <c r="H41" i="9"/>
  <c r="N39" i="9"/>
  <c r="L39" i="9"/>
  <c r="H39" i="9"/>
  <c r="N37" i="9"/>
  <c r="L37" i="9"/>
  <c r="H37" i="9"/>
  <c r="N28" i="9"/>
  <c r="L28" i="9"/>
  <c r="H28" i="9"/>
  <c r="N26" i="9"/>
  <c r="L26" i="9"/>
  <c r="H26" i="9"/>
  <c r="T10" i="11"/>
  <c r="P10" i="11"/>
  <c r="L10" i="11"/>
  <c r="R10" i="11"/>
  <c r="J10" i="11"/>
  <c r="E10" i="11"/>
  <c r="E13" i="11" s="1"/>
  <c r="C13" i="11"/>
  <c r="T12" i="11"/>
  <c r="P12" i="11"/>
  <c r="L12" i="11"/>
  <c r="H12" i="11"/>
  <c r="R12" i="11"/>
  <c r="J12" i="11"/>
  <c r="P23" i="9"/>
  <c r="J23" i="9"/>
  <c r="P21" i="9"/>
  <c r="J21" i="9"/>
  <c r="P19" i="9"/>
  <c r="J19" i="9"/>
  <c r="P17" i="9"/>
  <c r="J17" i="9"/>
  <c r="P15" i="9"/>
  <c r="J15" i="9"/>
  <c r="P13" i="9"/>
  <c r="J13" i="9"/>
  <c r="P11" i="9"/>
  <c r="J11" i="9"/>
  <c r="P43" i="9"/>
  <c r="J43" i="9"/>
  <c r="P42" i="9"/>
  <c r="J42" i="9"/>
  <c r="P40" i="9"/>
  <c r="J40" i="9"/>
  <c r="P38" i="9"/>
  <c r="J38" i="9"/>
  <c r="P29" i="9"/>
  <c r="J29" i="9"/>
  <c r="P27" i="9"/>
  <c r="J27" i="9"/>
  <c r="P25" i="9"/>
  <c r="J25" i="9"/>
  <c r="N10" i="11"/>
  <c r="D25" i="10"/>
  <c r="P13" i="10"/>
  <c r="D24" i="10"/>
  <c r="C24" i="11"/>
  <c r="D24" i="11" s="1"/>
  <c r="N11" i="13"/>
  <c r="L11" i="13"/>
  <c r="H11" i="13"/>
  <c r="C12" i="13"/>
  <c r="N12" i="10"/>
  <c r="L12" i="10"/>
  <c r="H12" i="10"/>
  <c r="D55" i="9" l="1"/>
  <c r="D56" i="9"/>
  <c r="D23" i="13"/>
  <c r="E13" i="10"/>
  <c r="P44" i="9"/>
  <c r="D25" i="11"/>
  <c r="R13" i="11"/>
  <c r="P13" i="11"/>
  <c r="N13" i="11"/>
  <c r="L13" i="11"/>
  <c r="J13" i="11"/>
  <c r="H13" i="11"/>
  <c r="H44" i="9"/>
  <c r="L44" i="9"/>
  <c r="N44" i="9"/>
  <c r="P12" i="13"/>
  <c r="N12" i="13"/>
  <c r="L12" i="13"/>
  <c r="J12" i="13"/>
  <c r="H12" i="13"/>
  <c r="D24" i="13"/>
  <c r="D23" i="11"/>
  <c r="E44" i="9"/>
  <c r="T13" i="11"/>
</calcChain>
</file>

<file path=xl/sharedStrings.xml><?xml version="1.0" encoding="utf-8"?>
<sst xmlns="http://schemas.openxmlformats.org/spreadsheetml/2006/main" count="302" uniqueCount="99">
  <si>
    <t>S
TT</t>
  </si>
  <si>
    <t>A</t>
  </si>
  <si>
    <t>B</t>
  </si>
  <si>
    <t>Trung Bình</t>
  </si>
  <si>
    <t>SL</t>
  </si>
  <si>
    <t>%</t>
  </si>
  <si>
    <t>CỘNG HÒA XÃ HỘI CHỦ NGHĨA VIỆT NAM</t>
  </si>
  <si>
    <t>Độc  lập  -  Tự  do  -  Hạnh  phúc</t>
  </si>
  <si>
    <t>KẾT QUẢ RÈN LUYỆN</t>
  </si>
  <si>
    <t>KHỐI
LỚP</t>
  </si>
  <si>
    <t>SĨ SỐ</t>
  </si>
  <si>
    <t>TỔNG</t>
  </si>
  <si>
    <t>NỮ</t>
  </si>
  <si>
    <t>Xuất sắc</t>
  </si>
  <si>
    <t>Tốt</t>
  </si>
  <si>
    <t>T.B.Khá</t>
  </si>
  <si>
    <t>Yếu</t>
  </si>
  <si>
    <t>Kém</t>
  </si>
  <si>
    <t>PHÓ HIỆU TRƯỞNG</t>
  </si>
  <si>
    <t>KT. HIỆU TRƯỞNG</t>
  </si>
  <si>
    <t>Khá</t>
  </si>
  <si>
    <t>UBND THÀNH PHỐ HỒ CHÍ MINH</t>
  </si>
  <si>
    <t>Đinh Hồng Minh</t>
  </si>
  <si>
    <t>PHÓ TRƯỞNG PHÒNG CTCT-HSSV</t>
  </si>
  <si>
    <t>Hoàng Ngọc Cảnh</t>
  </si>
  <si>
    <t>TRƯỜNG CAO ĐẲNG LÝ TỰ TRỌNG</t>
  </si>
  <si>
    <t>THÀNH PHỐ HỒ CHÍ MINH</t>
  </si>
  <si>
    <t>P.TRƯỞNG PHÒNG CTCT-HSSV</t>
  </si>
  <si>
    <t>GHI CHÚ
(không xếp loại)</t>
  </si>
  <si>
    <t>TỔNG KẾT KẾT QỦA RÈN LUYỆN HỌC SINH : NIÊN KHÓA 2016 - 2018
Bậc đào tạo: Liên thông Cao đẳng - Khóa: 2016</t>
  </si>
  <si>
    <t>16CĐ-LTĐ</t>
  </si>
  <si>
    <t>16CĐ-LTÔTÔ</t>
  </si>
  <si>
    <t>16CĐ-LTCNTT</t>
  </si>
  <si>
    <t>17T2-ĐCN1</t>
  </si>
  <si>
    <t>17T2-QTM1</t>
  </si>
  <si>
    <t>Thành phố Hồ Chí Minh, ngày 04 tháng 10 năm 2018</t>
  </si>
  <si>
    <t xml:space="preserve"> - Từ TB trở lên =</t>
  </si>
  <si>
    <t xml:space="preserve"> - Yếu Kém =</t>
  </si>
  <si>
    <t xml:space="preserve"> - Không xếp loại =</t>
  </si>
  <si>
    <r>
      <t xml:space="preserve"> </t>
    </r>
    <r>
      <rPr>
        <b/>
        <sz val="11"/>
        <rFont val="Times New Roman"/>
        <family val="1"/>
      </rPr>
      <t>* Ghi chú:</t>
    </r>
    <r>
      <rPr>
        <sz val="11"/>
        <rFont val="Times New Roman"/>
        <family val="1"/>
      </rPr>
      <t xml:space="preserve"> Tổng số HSSV = 48 SV. Trong đó có 02 SV không xếp loại. Lý do: Nghỉ học không đánh giá rèn luyện cá nhân</t>
    </r>
  </si>
  <si>
    <r>
      <t xml:space="preserve"> </t>
    </r>
    <r>
      <rPr>
        <b/>
        <sz val="11"/>
        <rFont val="Times New Roman"/>
        <family val="1"/>
      </rPr>
      <t>* Ghi chú:</t>
    </r>
    <r>
      <rPr>
        <sz val="11"/>
        <rFont val="Times New Roman"/>
        <family val="1"/>
      </rPr>
      <t xml:space="preserve"> Tổng số HSSV = 67 HS. Trong đó có 22 HS không xếp loại. Lý do: Nghỉ học không đánh giá rèn luyện cá nhân</t>
    </r>
  </si>
  <si>
    <t>TỔNG KẾT KẾT QỦA RÈN LUYỆN HỌC SINH : NIÊN KHÓA 2017 - 2018
Bậc đào tạo: Trung cấp (1N3) - Khóa: 2016</t>
  </si>
  <si>
    <t>GHI CHÚ</t>
  </si>
  <si>
    <t>Thành phố Hồ Chí Minh, ngày       tháng 8 năm 2019</t>
  </si>
  <si>
    <t>Lê Xuân Thiện</t>
  </si>
  <si>
    <t xml:space="preserve"> - Yếu =</t>
  </si>
  <si>
    <t>Thành phố Hồ Chí Minh, ngày      tháng 8 năm 2019</t>
  </si>
  <si>
    <t xml:space="preserve"> - Yếu  =</t>
  </si>
  <si>
    <t>16CĐN-Ô1</t>
  </si>
  <si>
    <t>16CĐN-QTD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</si>
  <si>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</si>
  <si>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</si>
  <si>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</si>
  <si>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</si>
  <si>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</si>
  <si>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</si>
  <si>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</si>
  <si>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16CĐ-ĐL1</t>
  </si>
  <si>
    <t>16CĐ-ĐL2</t>
  </si>
  <si>
    <t>16CĐ-ĐL3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</si>
  <si>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</si>
  <si>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</si>
  <si>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</si>
  <si>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</si>
  <si>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</si>
  <si>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</si>
  <si>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</si>
  <si>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</si>
  <si>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</si>
  <si>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</si>
  <si>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</si>
  <si>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</si>
  <si>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</si>
  <si>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</si>
  <si>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</si>
  <si>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</si>
  <si>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</si>
  <si>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</si>
  <si>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</si>
  <si>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</si>
  <si>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16CĐ-TP1</t>
  </si>
  <si>
    <t>16CĐ-TM1</t>
  </si>
  <si>
    <t>16CĐ-TM2</t>
  </si>
  <si>
    <t>16CĐ-TW1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</si>
  <si>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</si>
  <si>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</si>
  <si>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</si>
  <si>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</si>
  <si>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</si>
  <si>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</si>
  <si>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</si>
  <si>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</si>
  <si>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16TC-Đ</t>
  </si>
  <si>
    <t>16TC-Ô</t>
  </si>
  <si>
    <t>16TC-QTM</t>
  </si>
  <si>
    <t>TỔNG KẾT KẾT QỦA RÈN LUYỆN HỌC SINH : NIÊN KHÓA 2016 - 2019
Bậc đào tạo: Trung cấp chuyên nghiệp - Khóa: 2016TC (9+3)</t>
  </si>
  <si>
    <t>TỔNG KẾT KẾT QỦA RÈN LUYỆN HỌC SINH : NIÊN KHÓA 2016 - 2019
Bậc đào tạo: Cao đẳng nghề - Khóa: 2016CĐN</t>
  </si>
  <si>
    <t>TỔNG KẾT KẾT QỦA RÈN LUYỆN HỌC SINH : NIÊN KHÓA 2016 - 2019
Bậc đào tạo: Trung cấp nghề - Khóa: 2016TCN</t>
  </si>
  <si>
    <t>TỔNG KẾT KẾT QUẢ RÈN LUYỆN SINH VIÊN: NIÊN KHÓA 2016 - 2019
Bậc đào tạo: Cao đẳng - Khóa 2016CĐ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</si>
</sst>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3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indexed="8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82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2" borderId="2" xfId="0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 applyAlignment="1"/>
    <xf numFmtId="0" fontId="11" fillId="2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Alignment="1"/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4" fillId="2" borderId="2" xfId="0" applyNumberFormat="1" applyFont="1" applyFill="1" applyBorder="1" applyAlignment="1">
      <alignment horizontal="center" vertical="center"/>
    </xf>
    <xf numFmtId="1" fontId="16" fillId="3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1" fontId="16" fillId="2" borderId="2" xfId="0" applyNumberFormat="1" applyFont="1" applyFill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16" fillId="4" borderId="3" xfId="0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2" fontId="11" fillId="2" borderId="3" xfId="0" applyNumberFormat="1" applyFont="1" applyFill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2" fontId="19" fillId="0" borderId="2" xfId="0" applyNumberFormat="1" applyFont="1" applyBorder="1" applyAlignment="1">
      <alignment vertical="center"/>
    </xf>
    <xf numFmtId="1" fontId="14" fillId="2" borderId="3" xfId="0" applyNumberFormat="1" applyFont="1" applyFill="1" applyBorder="1" applyAlignment="1">
      <alignment horizontal="center"/>
    </xf>
    <xf numFmtId="1" fontId="19" fillId="3" borderId="2" xfId="0" applyNumberFormat="1" applyFont="1" applyFill="1" applyBorder="1" applyAlignment="1">
      <alignment horizontal="center" vertical="center"/>
    </xf>
    <xf numFmtId="0" fontId="10" fillId="0" borderId="0" xfId="0" applyFont="1" applyAlignment="1"/>
    <xf numFmtId="1" fontId="10" fillId="0" borderId="0" xfId="0" applyNumberFormat="1" applyFont="1" applyAlignment="1">
      <alignment horizontal="right"/>
    </xf>
    <xf numFmtId="2" fontId="10" fillId="0" borderId="0" xfId="0" applyNumberFormat="1" applyFont="1"/>
    <xf numFmtId="0" fontId="10" fillId="0" borderId="0" xfId="0" applyFont="1" applyAlignment="1">
      <alignment horizontal="right"/>
    </xf>
    <xf numFmtId="0" fontId="10" fillId="0" borderId="0" xfId="0" applyFont="1" applyBorder="1"/>
    <xf numFmtId="0" fontId="10" fillId="0" borderId="0" xfId="0" applyFont="1" applyBorder="1" applyAlignment="1"/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5" borderId="2" xfId="0" applyFont="1" applyFill="1" applyBorder="1" applyAlignment="1">
      <alignment horizontal="center" vertical="center"/>
    </xf>
    <xf numFmtId="1" fontId="14" fillId="2" borderId="3" xfId="0" applyNumberFormat="1" applyFont="1" applyFill="1" applyBorder="1" applyAlignment="1">
      <alignment horizontal="center" vertical="center"/>
    </xf>
    <xf numFmtId="1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right"/>
    </xf>
    <xf numFmtId="2" fontId="11" fillId="0" borderId="0" xfId="0" applyNumberFormat="1" applyFont="1"/>
    <xf numFmtId="2" fontId="14" fillId="2" borderId="3" xfId="0" applyNumberFormat="1" applyFont="1" applyFill="1" applyBorder="1" applyAlignment="1">
      <alignment horizontal="right" vertical="center"/>
    </xf>
    <xf numFmtId="2" fontId="11" fillId="2" borderId="3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2</xdr:col>
      <xdr:colOff>316230</xdr:colOff>
      <xdr:row>3</xdr:row>
      <xdr:rowOff>38100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990600" y="723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</xdr:row>
      <xdr:rowOff>0</xdr:rowOff>
    </xdr:from>
    <xdr:to>
      <xdr:col>15</xdr:col>
      <xdr:colOff>603885</xdr:colOff>
      <xdr:row>2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6686550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459105</xdr:colOff>
      <xdr:row>3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04875" y="66675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0</xdr:rowOff>
    </xdr:from>
    <xdr:to>
      <xdr:col>15</xdr:col>
      <xdr:colOff>550545</xdr:colOff>
      <xdr:row>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524625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2</xdr:col>
      <xdr:colOff>468630</xdr:colOff>
      <xdr:row>3</xdr:row>
      <xdr:rowOff>38100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14400" y="72390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</xdr:row>
      <xdr:rowOff>0</xdr:rowOff>
    </xdr:from>
    <xdr:to>
      <xdr:col>15</xdr:col>
      <xdr:colOff>613410</xdr:colOff>
      <xdr:row>2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669607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47625</xdr:rowOff>
    </xdr:from>
    <xdr:to>
      <xdr:col>2</xdr:col>
      <xdr:colOff>344805</xdr:colOff>
      <xdr:row>3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019175" y="67627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2</xdr:row>
      <xdr:rowOff>0</xdr:rowOff>
    </xdr:from>
    <xdr:to>
      <xdr:col>16</xdr:col>
      <xdr:colOff>13335</xdr:colOff>
      <xdr:row>2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715125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0</xdr:rowOff>
    </xdr:from>
    <xdr:to>
      <xdr:col>3</xdr:col>
      <xdr:colOff>352425</xdr:colOff>
      <xdr:row>0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1019175" y="0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333375</xdr:colOff>
      <xdr:row>0</xdr:row>
      <xdr:rowOff>0</xdr:rowOff>
    </xdr:from>
    <xdr:to>
      <xdr:col>18</xdr:col>
      <xdr:colOff>38100</xdr:colOff>
      <xdr:row>0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6848475" y="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38100</xdr:rowOff>
    </xdr:from>
    <xdr:to>
      <xdr:col>3</xdr:col>
      <xdr:colOff>352425</xdr:colOff>
      <xdr:row>3</xdr:row>
      <xdr:rowOff>38100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1019175" y="723900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314325</xdr:colOff>
      <xdr:row>2</xdr:row>
      <xdr:rowOff>0</xdr:rowOff>
    </xdr:from>
    <xdr:to>
      <xdr:col>18</xdr:col>
      <xdr:colOff>38100</xdr:colOff>
      <xdr:row>2</xdr:row>
      <xdr:rowOff>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6829425" y="45720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0</xdr:rowOff>
    </xdr:from>
    <xdr:to>
      <xdr:col>3</xdr:col>
      <xdr:colOff>352425</xdr:colOff>
      <xdr:row>0</xdr:row>
      <xdr:rowOff>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>
          <a:off x="10191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333375</xdr:colOff>
      <xdr:row>0</xdr:row>
      <xdr:rowOff>0</xdr:rowOff>
    </xdr:from>
    <xdr:to>
      <xdr:col>18</xdr:col>
      <xdr:colOff>38100</xdr:colOff>
      <xdr:row>0</xdr:row>
      <xdr:rowOff>0</xdr:rowOff>
    </xdr:to>
    <xdr:sp macro="" textlink="">
      <xdr:nvSpPr>
        <xdr:cNvPr id="7171" name="Line 3"/>
        <xdr:cNvSpPr>
          <a:spLocks noChangeShapeType="1"/>
        </xdr:cNvSpPr>
      </xdr:nvSpPr>
      <xdr:spPr bwMode="auto">
        <a:xfrm>
          <a:off x="6591300" y="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38100</xdr:rowOff>
    </xdr:from>
    <xdr:to>
      <xdr:col>3</xdr:col>
      <xdr:colOff>352425</xdr:colOff>
      <xdr:row>3</xdr:row>
      <xdr:rowOff>38100</xdr:rowOff>
    </xdr:to>
    <xdr:sp macro="" textlink="">
      <xdr:nvSpPr>
        <xdr:cNvPr id="7173" name="Line 5"/>
        <xdr:cNvSpPr>
          <a:spLocks noChangeShapeType="1"/>
        </xdr:cNvSpPr>
      </xdr:nvSpPr>
      <xdr:spPr bwMode="auto">
        <a:xfrm>
          <a:off x="101917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314325</xdr:colOff>
      <xdr:row>2</xdr:row>
      <xdr:rowOff>0</xdr:rowOff>
    </xdr:from>
    <xdr:to>
      <xdr:col>18</xdr:col>
      <xdr:colOff>38100</xdr:colOff>
      <xdr:row>2</xdr:row>
      <xdr:rowOff>0</xdr:rowOff>
    </xdr:to>
    <xdr:sp macro="" textlink="">
      <xdr:nvSpPr>
        <xdr:cNvPr id="7174" name="Line 6"/>
        <xdr:cNvSpPr>
          <a:spLocks noChangeShapeType="1"/>
        </xdr:cNvSpPr>
      </xdr:nvSpPr>
      <xdr:spPr bwMode="auto">
        <a:xfrm>
          <a:off x="6572250" y="45720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view="pageBreakPreview" zoomScaleNormal="100" workbookViewId="0">
      <selection activeCell="O13" sqref="O13"/>
    </sheetView>
  </sheetViews>
  <sheetFormatPr defaultRowHeight="15"/>
  <cols>
    <col min="1" max="1" width="6.625" style="3" customWidth="1"/>
    <col min="2" max="2" width="16.625" style="3" customWidth="1"/>
    <col min="3" max="3" width="9.625" style="3" customWidth="1"/>
    <col min="4" max="4" width="7.625" style="3" customWidth="1"/>
    <col min="5" max="6" width="6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8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</row>
    <row r="2" spans="1:17" ht="18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</row>
    <row r="3" spans="1:17" ht="18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</row>
    <row r="4" spans="1:17" ht="18" customHeight="1">
      <c r="A4" s="72"/>
      <c r="B4" s="72"/>
      <c r="C4" s="72"/>
      <c r="D4" s="72"/>
      <c r="E4" s="72"/>
      <c r="F4" s="72"/>
      <c r="G4" s="8"/>
    </row>
    <row r="5" spans="1:17" s="4" customFormat="1" ht="50.1" customHeight="1">
      <c r="A5" s="73" t="s">
        <v>95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1:17" s="4" customFormat="1" ht="18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20.100000000000001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61" t="s">
        <v>42</v>
      </c>
    </row>
    <row r="8" spans="1:17" s="5" customFormat="1" ht="20.100000000000001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3</v>
      </c>
      <c r="N8" s="65"/>
      <c r="O8" s="65" t="s">
        <v>16</v>
      </c>
      <c r="P8" s="65"/>
      <c r="Q8" s="62"/>
    </row>
    <row r="9" spans="1:17" ht="20.100000000000001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3"/>
    </row>
    <row r="10" spans="1:17" s="4" customFormat="1" ht="24.95" customHeight="1">
      <c r="A10" s="16">
        <v>1</v>
      </c>
      <c r="B10" s="25" t="s">
        <v>92</v>
      </c>
      <c r="C10" s="26">
        <f>SUM(G10,I10,K10,M10,O10)</f>
        <v>29</v>
      </c>
      <c r="D10" s="50"/>
      <c r="E10" s="22">
        <f>C10-F10</f>
        <v>20</v>
      </c>
      <c r="F10" s="19">
        <v>9</v>
      </c>
      <c r="G10" s="23">
        <v>0</v>
      </c>
      <c r="H10" s="39">
        <f>G10*100/C10</f>
        <v>0</v>
      </c>
      <c r="I10" s="23">
        <v>0</v>
      </c>
      <c r="J10" s="39">
        <f>I10*100/C10</f>
        <v>0</v>
      </c>
      <c r="K10" s="23">
        <v>3</v>
      </c>
      <c r="L10" s="36">
        <f>K10*100/C10</f>
        <v>10.344827586206897</v>
      </c>
      <c r="M10" s="23">
        <v>24</v>
      </c>
      <c r="N10" s="36">
        <f>M10*100/C10</f>
        <v>82.758620689655174</v>
      </c>
      <c r="O10" s="23">
        <v>2</v>
      </c>
      <c r="P10" s="36">
        <f>O10*100/C10</f>
        <v>6.8965517241379306</v>
      </c>
      <c r="Q10" s="20"/>
    </row>
    <row r="11" spans="1:17" s="4" customFormat="1" ht="24.95" customHeight="1">
      <c r="A11" s="16">
        <v>3</v>
      </c>
      <c r="B11" s="31" t="s">
        <v>93</v>
      </c>
      <c r="C11" s="26">
        <f t="shared" ref="C11:C12" si="0">SUM(G11,I11,K11,M11,O11)</f>
        <v>22</v>
      </c>
      <c r="D11" s="50">
        <v>21</v>
      </c>
      <c r="E11" s="22">
        <f>C11-F11</f>
        <v>17</v>
      </c>
      <c r="F11" s="19">
        <v>5</v>
      </c>
      <c r="G11" s="23">
        <v>0</v>
      </c>
      <c r="H11" s="39">
        <f>G11*100/C11</f>
        <v>0</v>
      </c>
      <c r="I11" s="23">
        <v>1</v>
      </c>
      <c r="J11" s="39">
        <f>I11*100/C11</f>
        <v>4.5454545454545459</v>
      </c>
      <c r="K11" s="23">
        <v>2</v>
      </c>
      <c r="L11" s="36">
        <f>K11*100/C11</f>
        <v>9.0909090909090917</v>
      </c>
      <c r="M11" s="23">
        <v>19</v>
      </c>
      <c r="N11" s="36">
        <f>M11*100/C11</f>
        <v>86.36363636363636</v>
      </c>
      <c r="O11" s="23">
        <v>0</v>
      </c>
      <c r="P11" s="36">
        <f>O11*100/C11</f>
        <v>0</v>
      </c>
      <c r="Q11" s="20"/>
    </row>
    <row r="12" spans="1:17" s="4" customFormat="1" ht="24.95" customHeight="1">
      <c r="A12" s="16">
        <v>4</v>
      </c>
      <c r="B12" s="25" t="s">
        <v>94</v>
      </c>
      <c r="C12" s="26">
        <f t="shared" si="0"/>
        <v>19</v>
      </c>
      <c r="D12" s="50">
        <v>1</v>
      </c>
      <c r="E12" s="24">
        <f>C12-F12</f>
        <v>16</v>
      </c>
      <c r="F12" s="19">
        <v>3</v>
      </c>
      <c r="G12" s="23">
        <v>0</v>
      </c>
      <c r="H12" s="39">
        <f>G12*100/C12</f>
        <v>0</v>
      </c>
      <c r="I12" s="23">
        <v>0</v>
      </c>
      <c r="J12" s="39">
        <f>I12*100/C12</f>
        <v>0</v>
      </c>
      <c r="K12" s="23">
        <v>2</v>
      </c>
      <c r="L12" s="36">
        <f>K12*100/C12</f>
        <v>10.526315789473685</v>
      </c>
      <c r="M12" s="23">
        <v>16</v>
      </c>
      <c r="N12" s="36">
        <f>M12*100/C12</f>
        <v>84.21052631578948</v>
      </c>
      <c r="O12" s="23">
        <v>1</v>
      </c>
      <c r="P12" s="36">
        <f>O12*100/C12</f>
        <v>5.2631578947368425</v>
      </c>
      <c r="Q12" s="20"/>
    </row>
    <row r="13" spans="1:17" s="11" customFormat="1" ht="24.95" customHeight="1">
      <c r="A13" s="59" t="s">
        <v>11</v>
      </c>
      <c r="B13" s="59"/>
      <c r="C13" s="21">
        <f>SUM(C10:C12)</f>
        <v>70</v>
      </c>
      <c r="D13" s="21">
        <f>SUM(D10:D12)</f>
        <v>22</v>
      </c>
      <c r="E13" s="21">
        <f>SUM(E10:E12)</f>
        <v>53</v>
      </c>
      <c r="F13" s="21">
        <f>SUM(F10:F12)</f>
        <v>17</v>
      </c>
      <c r="G13" s="51">
        <f>SUM(G10:G12)</f>
        <v>0</v>
      </c>
      <c r="H13" s="55">
        <f>G13*100/C13</f>
        <v>0</v>
      </c>
      <c r="I13" s="51">
        <f>SUM(I10:I12)</f>
        <v>1</v>
      </c>
      <c r="J13" s="55">
        <f>I13*100/C13</f>
        <v>1.4285714285714286</v>
      </c>
      <c r="K13" s="51">
        <f>SUM(K10:K12)</f>
        <v>7</v>
      </c>
      <c r="L13" s="55">
        <f>K13*100/C13</f>
        <v>10</v>
      </c>
      <c r="M13" s="51">
        <f>SUM(M10:M12)</f>
        <v>59</v>
      </c>
      <c r="N13" s="55">
        <f>M13*100/C13</f>
        <v>84.285714285714292</v>
      </c>
      <c r="O13" s="51">
        <f>SUM(O10:O12)</f>
        <v>3</v>
      </c>
      <c r="P13" s="55">
        <f>O13*100/C13</f>
        <v>4.2857142857142856</v>
      </c>
      <c r="Q13" s="40"/>
    </row>
    <row r="14" spans="1:17" ht="15" customHeight="1"/>
    <row r="15" spans="1:17" ht="18" customHeight="1">
      <c r="L15" s="60" t="s">
        <v>43</v>
      </c>
      <c r="M15" s="60"/>
      <c r="N15" s="60"/>
      <c r="O15" s="60"/>
      <c r="P15" s="60"/>
      <c r="Q15" s="60"/>
    </row>
    <row r="16" spans="1:17" ht="18" customHeight="1">
      <c r="A16" s="8"/>
      <c r="B16" s="58"/>
      <c r="C16" s="58"/>
      <c r="D16" s="58"/>
      <c r="E16" s="58"/>
      <c r="F16" s="58"/>
      <c r="G16" s="8"/>
      <c r="H16" s="8"/>
      <c r="I16" s="8"/>
      <c r="L16" s="58" t="s">
        <v>19</v>
      </c>
      <c r="M16" s="58"/>
      <c r="N16" s="58"/>
      <c r="O16" s="58"/>
      <c r="P16" s="58"/>
      <c r="Q16" s="58"/>
    </row>
    <row r="17" spans="1:17" ht="18" customHeight="1">
      <c r="B17" s="58" t="s">
        <v>27</v>
      </c>
      <c r="C17" s="58"/>
      <c r="D17" s="58"/>
      <c r="E17" s="58"/>
      <c r="F17" s="58"/>
      <c r="L17" s="58" t="s">
        <v>18</v>
      </c>
      <c r="M17" s="58"/>
      <c r="N17" s="58"/>
      <c r="O17" s="58"/>
      <c r="P17" s="58"/>
      <c r="Q17" s="58"/>
    </row>
    <row r="18" spans="1:17" ht="18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</row>
    <row r="19" spans="1:17" ht="18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</row>
    <row r="20" spans="1:17" ht="18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</row>
    <row r="21" spans="1:17" ht="18" customHeight="1">
      <c r="B21" s="12"/>
      <c r="C21" s="12"/>
      <c r="D21" s="12"/>
      <c r="E21" s="12"/>
      <c r="F21" s="12"/>
      <c r="L21" s="12"/>
      <c r="M21" s="12"/>
      <c r="N21" s="12"/>
      <c r="O21" s="12"/>
      <c r="P21" s="12"/>
      <c r="Q21" s="12"/>
    </row>
    <row r="22" spans="1:17" ht="18" customHeight="1">
      <c r="B22" s="57" t="s">
        <v>44</v>
      </c>
      <c r="C22" s="57"/>
      <c r="D22" s="57"/>
      <c r="E22" s="57"/>
      <c r="F22" s="57"/>
      <c r="L22" s="58" t="s">
        <v>22</v>
      </c>
      <c r="M22" s="58"/>
      <c r="N22" s="58"/>
      <c r="O22" s="58"/>
      <c r="P22" s="58"/>
      <c r="Q22" s="58"/>
    </row>
    <row r="23" spans="1:17" ht="18" customHeight="1">
      <c r="B23" s="48"/>
      <c r="C23" s="48"/>
      <c r="D23" s="48"/>
      <c r="E23" s="48"/>
      <c r="F23" s="48"/>
      <c r="L23" s="49"/>
      <c r="M23" s="49"/>
      <c r="N23" s="49"/>
      <c r="O23" s="49"/>
      <c r="P23" s="49"/>
      <c r="Q23" s="49"/>
    </row>
    <row r="24" spans="1:17" ht="15.95" customHeight="1">
      <c r="A24" s="47" t="s">
        <v>36</v>
      </c>
      <c r="B24" s="9"/>
      <c r="C24" s="52">
        <f>SUM(G13,I13,K13,M13)</f>
        <v>67</v>
      </c>
      <c r="D24" s="53">
        <f>C24*100/C13</f>
        <v>95.714285714285708</v>
      </c>
      <c r="E24" s="9"/>
      <c r="F24" s="9"/>
      <c r="L24" s="9"/>
      <c r="M24" s="9"/>
      <c r="N24" s="9"/>
      <c r="O24" s="9"/>
      <c r="P24" s="9"/>
      <c r="Q24" s="9"/>
    </row>
    <row r="25" spans="1:17" ht="15.95" customHeight="1">
      <c r="A25" s="42" t="s">
        <v>45</v>
      </c>
      <c r="C25" s="52">
        <f>O13</f>
        <v>3</v>
      </c>
      <c r="D25" s="54">
        <f>C25*100/C13</f>
        <v>4.2857142857142856</v>
      </c>
    </row>
    <row r="26" spans="1:17" ht="20.100000000000001" customHeight="1"/>
  </sheetData>
  <mergeCells count="30">
    <mergeCell ref="A3:F3"/>
    <mergeCell ref="K3:Q3"/>
    <mergeCell ref="A4:F4"/>
    <mergeCell ref="A5:Q5"/>
    <mergeCell ref="A1:F1"/>
    <mergeCell ref="K1:Q1"/>
    <mergeCell ref="A2:F2"/>
    <mergeCell ref="K2:Q2"/>
    <mergeCell ref="A13:B13"/>
    <mergeCell ref="L15:Q15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A7:A9"/>
    <mergeCell ref="B7:B9"/>
    <mergeCell ref="C7:F7"/>
    <mergeCell ref="G7:P7"/>
    <mergeCell ref="O8:P8"/>
    <mergeCell ref="B22:F22"/>
    <mergeCell ref="L22:Q22"/>
    <mergeCell ref="B16:F16"/>
    <mergeCell ref="L16:Q16"/>
    <mergeCell ref="B17:F17"/>
    <mergeCell ref="L17:Q17"/>
  </mergeCells>
  <phoneticPr fontId="1" type="noConversion"/>
  <pageMargins left="0.6" right="0.25" top="0.5" bottom="0.5" header="0" footer="0.2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BreakPreview" zoomScaleNormal="100" workbookViewId="0">
      <selection activeCell="J27" sqref="J27"/>
    </sheetView>
  </sheetViews>
  <sheetFormatPr defaultRowHeight="15"/>
  <cols>
    <col min="1" max="1" width="5.625" style="3" customWidth="1"/>
    <col min="2" max="2" width="17.625" style="3" customWidth="1"/>
    <col min="3" max="3" width="9.625" style="3" customWidth="1"/>
    <col min="4" max="4" width="7.625" style="3" customWidth="1"/>
    <col min="5" max="6" width="6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7.100000000000001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</row>
    <row r="2" spans="1:17" ht="17.100000000000001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</row>
    <row r="3" spans="1:17" ht="17.100000000000001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</row>
    <row r="4" spans="1:17" ht="17.100000000000001" customHeight="1">
      <c r="A4" s="72"/>
      <c r="B4" s="72"/>
      <c r="C4" s="72"/>
      <c r="D4" s="72"/>
      <c r="E4" s="72"/>
      <c r="F4" s="72"/>
      <c r="G4" s="8"/>
    </row>
    <row r="5" spans="1:17" s="4" customFormat="1" ht="45" customHeight="1">
      <c r="A5" s="73" t="s">
        <v>97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1:17" s="4" customFormat="1" ht="9.9499999999999993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18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61" t="s">
        <v>42</v>
      </c>
    </row>
    <row r="8" spans="1:17" s="5" customFormat="1" ht="18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3</v>
      </c>
      <c r="N8" s="65"/>
      <c r="O8" s="65" t="s">
        <v>16</v>
      </c>
      <c r="P8" s="65"/>
      <c r="Q8" s="62"/>
    </row>
    <row r="9" spans="1:17" ht="18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3"/>
    </row>
    <row r="10" spans="1:17" s="4" customFormat="1" ht="18" customHeight="1">
      <c r="A10" s="16">
        <v>1</v>
      </c>
      <c r="B10" s="28" t="s">
        <v>84</v>
      </c>
      <c r="C10" s="26">
        <f>SUM(G10,I10,K10,M10,O10)</f>
        <v>30</v>
      </c>
      <c r="D10" s="50"/>
      <c r="E10" s="22">
        <f t="shared" ref="E10:E17" si="0">C10-F10</f>
        <v>19</v>
      </c>
      <c r="F10" s="19">
        <v>11</v>
      </c>
      <c r="G10" s="23">
        <v>0</v>
      </c>
      <c r="H10" s="39">
        <f t="shared" ref="H10:H18" si="1">G10*100/C10</f>
        <v>0</v>
      </c>
      <c r="I10" s="23">
        <v>0</v>
      </c>
      <c r="J10" s="39">
        <f t="shared" ref="J10:J18" si="2">I10*100/C10</f>
        <v>0</v>
      </c>
      <c r="K10" s="23">
        <v>1</v>
      </c>
      <c r="L10" s="36">
        <f t="shared" ref="L10:L18" si="3">K10*100/C10</f>
        <v>3.3333333333333335</v>
      </c>
      <c r="M10" s="23">
        <v>27</v>
      </c>
      <c r="N10" s="36">
        <f t="shared" ref="N10:N18" si="4">M10*100/C10</f>
        <v>90</v>
      </c>
      <c r="O10" s="23">
        <v>2</v>
      </c>
      <c r="P10" s="36">
        <f t="shared" ref="P10:P18" si="5">O10*100/C10</f>
        <v>6.666666666666667</v>
      </c>
      <c r="Q10" s="20"/>
    </row>
    <row r="11" spans="1:17" s="4" customFormat="1" ht="18" customHeight="1">
      <c r="A11" s="16">
        <v>2</v>
      </c>
      <c r="B11" s="28" t="s">
        <v>85</v>
      </c>
      <c r="C11" s="26">
        <f t="shared" ref="C11:C12" si="6">SUM(G11,I11,K11,M11,O11)</f>
        <v>25</v>
      </c>
      <c r="D11" s="50"/>
      <c r="E11" s="22">
        <f t="shared" si="0"/>
        <v>21</v>
      </c>
      <c r="F11" s="19">
        <v>4</v>
      </c>
      <c r="G11" s="23">
        <v>0</v>
      </c>
      <c r="H11" s="39">
        <f t="shared" si="1"/>
        <v>0</v>
      </c>
      <c r="I11" s="23">
        <v>0</v>
      </c>
      <c r="J11" s="39">
        <f t="shared" si="2"/>
        <v>0</v>
      </c>
      <c r="K11" s="23">
        <v>3</v>
      </c>
      <c r="L11" s="36">
        <f t="shared" si="3"/>
        <v>12</v>
      </c>
      <c r="M11" s="23">
        <v>22</v>
      </c>
      <c r="N11" s="36">
        <f t="shared" si="4"/>
        <v>88</v>
      </c>
      <c r="O11" s="23">
        <v>0</v>
      </c>
      <c r="P11" s="36">
        <f t="shared" si="5"/>
        <v>0</v>
      </c>
      <c r="Q11" s="20"/>
    </row>
    <row r="12" spans="1:17" s="4" customFormat="1" ht="18" customHeight="1">
      <c r="A12" s="16">
        <v>3</v>
      </c>
      <c r="B12" s="28" t="s">
        <v>86</v>
      </c>
      <c r="C12" s="26">
        <f t="shared" si="6"/>
        <v>32</v>
      </c>
      <c r="D12" s="50"/>
      <c r="E12" s="24">
        <f t="shared" si="0"/>
        <v>27</v>
      </c>
      <c r="F12" s="19">
        <v>5</v>
      </c>
      <c r="G12" s="23">
        <v>0</v>
      </c>
      <c r="H12" s="39">
        <f t="shared" si="1"/>
        <v>0</v>
      </c>
      <c r="I12" s="23">
        <v>0</v>
      </c>
      <c r="J12" s="39">
        <f t="shared" si="2"/>
        <v>0</v>
      </c>
      <c r="K12" s="23">
        <v>0</v>
      </c>
      <c r="L12" s="36">
        <f t="shared" si="3"/>
        <v>0</v>
      </c>
      <c r="M12" s="23">
        <v>32</v>
      </c>
      <c r="N12" s="36">
        <f t="shared" si="4"/>
        <v>100</v>
      </c>
      <c r="O12" s="23">
        <v>0</v>
      </c>
      <c r="P12" s="36">
        <f t="shared" si="5"/>
        <v>0</v>
      </c>
      <c r="Q12" s="20"/>
    </row>
    <row r="13" spans="1:17" s="4" customFormat="1" ht="18" customHeight="1">
      <c r="A13" s="16">
        <v>4</v>
      </c>
      <c r="B13" s="28" t="s">
        <v>87</v>
      </c>
      <c r="C13" s="26">
        <f t="shared" ref="C13:C14" si="7">SUM(G13,I13,K13,M13,O13)</f>
        <v>29</v>
      </c>
      <c r="D13" s="50"/>
      <c r="E13" s="22">
        <f t="shared" si="0"/>
        <v>20</v>
      </c>
      <c r="F13" s="19">
        <v>9</v>
      </c>
      <c r="G13" s="23">
        <v>0</v>
      </c>
      <c r="H13" s="39">
        <f t="shared" si="1"/>
        <v>0</v>
      </c>
      <c r="I13" s="23">
        <v>0</v>
      </c>
      <c r="J13" s="39">
        <f t="shared" si="2"/>
        <v>0</v>
      </c>
      <c r="K13" s="23">
        <v>4</v>
      </c>
      <c r="L13" s="36">
        <f t="shared" si="3"/>
        <v>13.793103448275861</v>
      </c>
      <c r="M13" s="23">
        <v>25</v>
      </c>
      <c r="N13" s="36">
        <f t="shared" si="4"/>
        <v>86.206896551724142</v>
      </c>
      <c r="O13" s="23">
        <v>0</v>
      </c>
      <c r="P13" s="36">
        <f t="shared" si="5"/>
        <v>0</v>
      </c>
      <c r="Q13" s="20"/>
    </row>
    <row r="14" spans="1:17" s="4" customFormat="1" ht="18" customHeight="1">
      <c r="A14" s="16">
        <v>5</v>
      </c>
      <c r="B14" s="29" t="s">
        <v>88</v>
      </c>
      <c r="C14" s="26">
        <f t="shared" si="7"/>
        <v>47</v>
      </c>
      <c r="D14" s="50"/>
      <c r="E14" s="24">
        <f t="shared" si="0"/>
        <v>34</v>
      </c>
      <c r="F14" s="19">
        <v>13</v>
      </c>
      <c r="G14" s="23">
        <v>0</v>
      </c>
      <c r="H14" s="39">
        <f t="shared" si="1"/>
        <v>0</v>
      </c>
      <c r="I14" s="23">
        <v>2</v>
      </c>
      <c r="J14" s="39">
        <f t="shared" si="2"/>
        <v>4.2553191489361701</v>
      </c>
      <c r="K14" s="23">
        <v>2</v>
      </c>
      <c r="L14" s="36">
        <f t="shared" si="3"/>
        <v>4.2553191489361701</v>
      </c>
      <c r="M14" s="23">
        <v>41</v>
      </c>
      <c r="N14" s="36">
        <f t="shared" si="4"/>
        <v>87.234042553191486</v>
      </c>
      <c r="O14" s="23">
        <v>2</v>
      </c>
      <c r="P14" s="36">
        <f t="shared" si="5"/>
        <v>4.2553191489361701</v>
      </c>
      <c r="Q14" s="20"/>
    </row>
    <row r="15" spans="1:17" s="4" customFormat="1" ht="18" customHeight="1">
      <c r="A15" s="16">
        <v>6</v>
      </c>
      <c r="B15" s="28" t="s">
        <v>89</v>
      </c>
      <c r="C15" s="26">
        <f>SUM(G15,I15,K15,M15,O15)</f>
        <v>41</v>
      </c>
      <c r="D15" s="50">
        <v>2</v>
      </c>
      <c r="E15" s="22">
        <f t="shared" si="0"/>
        <v>36</v>
      </c>
      <c r="F15" s="19">
        <v>5</v>
      </c>
      <c r="G15" s="23">
        <v>0</v>
      </c>
      <c r="H15" s="39">
        <f t="shared" si="1"/>
        <v>0</v>
      </c>
      <c r="I15" s="23">
        <v>0</v>
      </c>
      <c r="J15" s="39">
        <f t="shared" si="2"/>
        <v>0</v>
      </c>
      <c r="K15" s="23">
        <v>2</v>
      </c>
      <c r="L15" s="36">
        <f t="shared" si="3"/>
        <v>4.8780487804878048</v>
      </c>
      <c r="M15" s="23">
        <v>39</v>
      </c>
      <c r="N15" s="36">
        <f t="shared" si="4"/>
        <v>95.121951219512198</v>
      </c>
      <c r="O15" s="23">
        <v>0</v>
      </c>
      <c r="P15" s="36">
        <f t="shared" si="5"/>
        <v>0</v>
      </c>
      <c r="Q15" s="20"/>
    </row>
    <row r="16" spans="1:17" s="4" customFormat="1" ht="18" customHeight="1">
      <c r="A16" s="16">
        <v>7</v>
      </c>
      <c r="B16" s="28" t="s">
        <v>90</v>
      </c>
      <c r="C16" s="26">
        <f t="shared" ref="C16:C17" si="8">SUM(G16,I16,K16,M16,O16)</f>
        <v>15</v>
      </c>
      <c r="D16" s="50">
        <v>15</v>
      </c>
      <c r="E16" s="22">
        <f t="shared" si="0"/>
        <v>13</v>
      </c>
      <c r="F16" s="19">
        <v>2</v>
      </c>
      <c r="G16" s="23">
        <v>0</v>
      </c>
      <c r="H16" s="39">
        <f t="shared" si="1"/>
        <v>0</v>
      </c>
      <c r="I16" s="23">
        <v>1</v>
      </c>
      <c r="J16" s="39">
        <f t="shared" si="2"/>
        <v>6.666666666666667</v>
      </c>
      <c r="K16" s="23">
        <v>2</v>
      </c>
      <c r="L16" s="36">
        <f t="shared" si="3"/>
        <v>13.333333333333334</v>
      </c>
      <c r="M16" s="23">
        <v>12</v>
      </c>
      <c r="N16" s="36">
        <f t="shared" si="4"/>
        <v>80</v>
      </c>
      <c r="O16" s="23">
        <v>0</v>
      </c>
      <c r="P16" s="36">
        <f t="shared" si="5"/>
        <v>0</v>
      </c>
      <c r="Q16" s="20"/>
    </row>
    <row r="17" spans="1:17" s="4" customFormat="1" ht="18" customHeight="1">
      <c r="A17" s="16">
        <v>8</v>
      </c>
      <c r="B17" s="28" t="s">
        <v>91</v>
      </c>
      <c r="C17" s="26">
        <f t="shared" si="8"/>
        <v>26</v>
      </c>
      <c r="D17" s="50">
        <v>21</v>
      </c>
      <c r="E17" s="24">
        <f t="shared" si="0"/>
        <v>18</v>
      </c>
      <c r="F17" s="19">
        <v>8</v>
      </c>
      <c r="G17" s="23">
        <v>0</v>
      </c>
      <c r="H17" s="39">
        <f t="shared" si="1"/>
        <v>0</v>
      </c>
      <c r="I17" s="23">
        <v>2</v>
      </c>
      <c r="J17" s="39">
        <f t="shared" si="2"/>
        <v>7.6923076923076925</v>
      </c>
      <c r="K17" s="23">
        <v>5</v>
      </c>
      <c r="L17" s="36">
        <f t="shared" si="3"/>
        <v>19.23076923076923</v>
      </c>
      <c r="M17" s="23">
        <v>17</v>
      </c>
      <c r="N17" s="36">
        <f t="shared" si="4"/>
        <v>65.384615384615387</v>
      </c>
      <c r="O17" s="23">
        <v>2</v>
      </c>
      <c r="P17" s="36">
        <f t="shared" si="5"/>
        <v>7.6923076923076925</v>
      </c>
      <c r="Q17" s="20"/>
    </row>
    <row r="18" spans="1:17" s="11" customFormat="1" ht="24.95" customHeight="1">
      <c r="A18" s="59" t="s">
        <v>11</v>
      </c>
      <c r="B18" s="59"/>
      <c r="C18" s="21">
        <f>SUM(C10:C17)</f>
        <v>245</v>
      </c>
      <c r="D18" s="21">
        <f>SUM(D10:D17)</f>
        <v>38</v>
      </c>
      <c r="E18" s="21">
        <f>SUM(E10:E17)</f>
        <v>188</v>
      </c>
      <c r="F18" s="21">
        <f>SUM(F10:F17)</f>
        <v>57</v>
      </c>
      <c r="G18" s="21">
        <f>SUM(G10:G17)</f>
        <v>0</v>
      </c>
      <c r="H18" s="55">
        <f t="shared" si="1"/>
        <v>0</v>
      </c>
      <c r="I18" s="21">
        <f>SUM(I10:I17)</f>
        <v>5</v>
      </c>
      <c r="J18" s="55">
        <f t="shared" si="2"/>
        <v>2.0408163265306123</v>
      </c>
      <c r="K18" s="21">
        <f>SUM(K10:K17)</f>
        <v>19</v>
      </c>
      <c r="L18" s="55">
        <f t="shared" si="3"/>
        <v>7.7551020408163263</v>
      </c>
      <c r="M18" s="21">
        <f>SUM(M10:M17)</f>
        <v>215</v>
      </c>
      <c r="N18" s="55">
        <f t="shared" si="4"/>
        <v>87.755102040816325</v>
      </c>
      <c r="O18" s="21">
        <f>SUM(O10:O17)</f>
        <v>6</v>
      </c>
      <c r="P18" s="55">
        <f t="shared" si="5"/>
        <v>2.4489795918367347</v>
      </c>
      <c r="Q18" s="40"/>
    </row>
    <row r="19" spans="1:17" ht="9.9499999999999993" customHeight="1"/>
    <row r="20" spans="1:17" ht="17.100000000000001" customHeight="1">
      <c r="L20" s="60" t="s">
        <v>43</v>
      </c>
      <c r="M20" s="60"/>
      <c r="N20" s="60"/>
      <c r="O20" s="60"/>
      <c r="P20" s="60"/>
      <c r="Q20" s="60"/>
    </row>
    <row r="21" spans="1:17" ht="17.100000000000001" customHeight="1">
      <c r="A21" s="8"/>
      <c r="B21" s="58"/>
      <c r="C21" s="58"/>
      <c r="D21" s="58"/>
      <c r="E21" s="58"/>
      <c r="F21" s="58"/>
      <c r="G21" s="8"/>
      <c r="H21" s="8"/>
      <c r="I21" s="8"/>
      <c r="L21" s="58" t="s">
        <v>19</v>
      </c>
      <c r="M21" s="58"/>
      <c r="N21" s="58"/>
      <c r="O21" s="58"/>
      <c r="P21" s="58"/>
      <c r="Q21" s="58"/>
    </row>
    <row r="22" spans="1:17" ht="17.100000000000001" customHeight="1">
      <c r="B22" s="58" t="s">
        <v>27</v>
      </c>
      <c r="C22" s="58"/>
      <c r="D22" s="58"/>
      <c r="E22" s="58"/>
      <c r="F22" s="58"/>
      <c r="L22" s="58" t="s">
        <v>18</v>
      </c>
      <c r="M22" s="58"/>
      <c r="N22" s="58"/>
      <c r="O22" s="58"/>
      <c r="P22" s="58"/>
      <c r="Q22" s="58"/>
    </row>
    <row r="23" spans="1:17" ht="17.100000000000001" customHeight="1">
      <c r="B23" s="12"/>
      <c r="C23" s="12"/>
      <c r="D23" s="12"/>
      <c r="E23" s="12"/>
      <c r="F23" s="12"/>
      <c r="L23" s="12"/>
      <c r="M23" s="12"/>
      <c r="N23" s="12"/>
      <c r="O23" s="12"/>
      <c r="P23" s="12"/>
      <c r="Q23" s="12"/>
    </row>
    <row r="24" spans="1:17" ht="17.100000000000001" customHeight="1">
      <c r="B24" s="12"/>
      <c r="C24" s="12"/>
      <c r="D24" s="12"/>
      <c r="E24" s="12"/>
      <c r="F24" s="12"/>
      <c r="L24" s="12"/>
      <c r="M24" s="12"/>
      <c r="N24" s="12"/>
      <c r="O24" s="12"/>
      <c r="P24" s="12"/>
      <c r="Q24" s="12"/>
    </row>
    <row r="25" spans="1:17" ht="17.100000000000001" customHeight="1">
      <c r="B25" s="12"/>
      <c r="C25" s="12"/>
      <c r="D25" s="12"/>
      <c r="E25" s="12"/>
      <c r="F25" s="12"/>
      <c r="L25" s="12"/>
      <c r="M25" s="12"/>
      <c r="N25" s="12"/>
      <c r="O25" s="12"/>
      <c r="P25" s="12"/>
      <c r="Q25" s="12"/>
    </row>
    <row r="26" spans="1:17" ht="17.100000000000001" customHeight="1">
      <c r="B26" s="12"/>
      <c r="C26" s="12"/>
      <c r="D26" s="12"/>
      <c r="E26" s="12"/>
      <c r="F26" s="12"/>
      <c r="L26" s="12"/>
      <c r="M26" s="12"/>
      <c r="N26" s="12"/>
      <c r="O26" s="12"/>
      <c r="P26" s="12"/>
      <c r="Q26" s="12"/>
    </row>
    <row r="27" spans="1:17" ht="17.100000000000001" customHeight="1">
      <c r="B27" s="57" t="s">
        <v>44</v>
      </c>
      <c r="C27" s="57"/>
      <c r="D27" s="57"/>
      <c r="E27" s="57"/>
      <c r="F27" s="57"/>
      <c r="L27" s="58" t="s">
        <v>22</v>
      </c>
      <c r="M27" s="58"/>
      <c r="N27" s="58"/>
      <c r="O27" s="58"/>
      <c r="P27" s="58"/>
      <c r="Q27" s="58"/>
    </row>
    <row r="28" spans="1:17" ht="15.95" customHeight="1">
      <c r="A28" s="47" t="s">
        <v>36</v>
      </c>
      <c r="B28" s="49"/>
      <c r="C28" s="52">
        <f>SUM(G18,I18,K18,M18)</f>
        <v>239</v>
      </c>
      <c r="D28" s="53">
        <f>C28*100/C18</f>
        <v>97.551020408163268</v>
      </c>
      <c r="E28" s="49"/>
      <c r="F28" s="49"/>
      <c r="L28" s="49"/>
      <c r="M28" s="49"/>
      <c r="N28" s="49"/>
      <c r="O28" s="49"/>
      <c r="P28" s="49"/>
      <c r="Q28" s="49"/>
    </row>
    <row r="29" spans="1:17" ht="15.95" customHeight="1">
      <c r="A29" s="42" t="s">
        <v>45</v>
      </c>
      <c r="C29" s="52">
        <f>O18</f>
        <v>6</v>
      </c>
      <c r="D29" s="54">
        <f>C29*100/C18</f>
        <v>2.4489795918367347</v>
      </c>
    </row>
    <row r="30" spans="1:17" ht="20.100000000000001" customHeight="1"/>
  </sheetData>
  <mergeCells count="30">
    <mergeCell ref="A1:F1"/>
    <mergeCell ref="K1:Q1"/>
    <mergeCell ref="A2:F2"/>
    <mergeCell ref="K2:Q2"/>
    <mergeCell ref="A3:F3"/>
    <mergeCell ref="K3:Q3"/>
    <mergeCell ref="O8:P8"/>
    <mergeCell ref="A4:F4"/>
    <mergeCell ref="A5:Q5"/>
    <mergeCell ref="A7:A9"/>
    <mergeCell ref="B7:B9"/>
    <mergeCell ref="C7:F7"/>
    <mergeCell ref="G7:P7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B27:F27"/>
    <mergeCell ref="L27:Q27"/>
    <mergeCell ref="A18:B18"/>
    <mergeCell ref="L20:Q20"/>
    <mergeCell ref="B21:F21"/>
    <mergeCell ref="L21:Q21"/>
    <mergeCell ref="B22:F22"/>
    <mergeCell ref="L22:Q22"/>
  </mergeCells>
  <pageMargins left="0.6" right="0.25" top="0.3" bottom="0.5" header="0" footer="0.2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view="pageBreakPreview" zoomScaleNormal="100" workbookViewId="0">
      <selection activeCell="J16" sqref="J16"/>
    </sheetView>
  </sheetViews>
  <sheetFormatPr defaultRowHeight="15"/>
  <cols>
    <col min="1" max="1" width="5.625" style="3" customWidth="1"/>
    <col min="2" max="2" width="17.625" style="3" customWidth="1"/>
    <col min="3" max="3" width="9.625" style="3" customWidth="1"/>
    <col min="4" max="4" width="7.625" style="3" customWidth="1"/>
    <col min="5" max="5" width="6.625" style="3" hidden="1" customWidth="1"/>
    <col min="6" max="6" width="7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8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</row>
    <row r="2" spans="1:17" ht="18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</row>
    <row r="3" spans="1:17" ht="18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</row>
    <row r="4" spans="1:17" ht="18" customHeight="1">
      <c r="A4" s="72"/>
      <c r="B4" s="72"/>
      <c r="C4" s="72"/>
      <c r="D4" s="72"/>
      <c r="E4" s="72"/>
      <c r="F4" s="72"/>
      <c r="G4" s="8"/>
    </row>
    <row r="5" spans="1:17" s="4" customFormat="1" ht="50.1" customHeight="1">
      <c r="A5" s="73" t="s">
        <v>96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1:17" s="4" customFormat="1" ht="1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20.100000000000001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61" t="s">
        <v>42</v>
      </c>
    </row>
    <row r="8" spans="1:17" s="5" customFormat="1" ht="20.100000000000001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3</v>
      </c>
      <c r="N8" s="65"/>
      <c r="O8" s="65" t="s">
        <v>16</v>
      </c>
      <c r="P8" s="65"/>
      <c r="Q8" s="62"/>
    </row>
    <row r="9" spans="1:17" ht="20.100000000000001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3"/>
    </row>
    <row r="10" spans="1:17" s="4" customFormat="1" ht="30" customHeight="1">
      <c r="A10" s="16">
        <v>1</v>
      </c>
      <c r="B10" s="28" t="s">
        <v>48</v>
      </c>
      <c r="C10" s="26">
        <f>SUM(G10,I10,K10,M10,O10)</f>
        <v>40</v>
      </c>
      <c r="D10" s="50"/>
      <c r="E10" s="18">
        <f>C10-F10</f>
        <v>10</v>
      </c>
      <c r="F10" s="19">
        <v>30</v>
      </c>
      <c r="G10" s="23">
        <v>0</v>
      </c>
      <c r="H10" s="36">
        <f>G10*100/C10</f>
        <v>0</v>
      </c>
      <c r="I10" s="23">
        <v>1</v>
      </c>
      <c r="J10" s="36">
        <f>I10*100/C10</f>
        <v>2.5</v>
      </c>
      <c r="K10" s="23">
        <v>5</v>
      </c>
      <c r="L10" s="36">
        <f>K10*100/C10</f>
        <v>12.5</v>
      </c>
      <c r="M10" s="23">
        <v>34</v>
      </c>
      <c r="N10" s="36">
        <f>M10*100/C10</f>
        <v>85</v>
      </c>
      <c r="O10" s="23">
        <v>0</v>
      </c>
      <c r="P10" s="36">
        <f>O10*100/C10</f>
        <v>0</v>
      </c>
      <c r="Q10" s="38"/>
    </row>
    <row r="11" spans="1:17" s="4" customFormat="1" ht="30" customHeight="1">
      <c r="A11" s="16">
        <v>2</v>
      </c>
      <c r="B11" s="28" t="s">
        <v>49</v>
      </c>
      <c r="C11" s="26">
        <f>SUM(G11,I11,K11,M11,O11)</f>
        <v>21</v>
      </c>
      <c r="D11" s="50">
        <v>16</v>
      </c>
      <c r="E11" s="18">
        <f>C11-F11</f>
        <v>12</v>
      </c>
      <c r="F11" s="19">
        <v>9</v>
      </c>
      <c r="G11" s="23">
        <v>0</v>
      </c>
      <c r="H11" s="36">
        <f>G11*100/C11</f>
        <v>0</v>
      </c>
      <c r="I11" s="23">
        <v>1</v>
      </c>
      <c r="J11" s="36">
        <f>I11*100/C11</f>
        <v>4.7619047619047619</v>
      </c>
      <c r="K11" s="23">
        <v>1</v>
      </c>
      <c r="L11" s="36">
        <f>K11*100/C11</f>
        <v>4.7619047619047619</v>
      </c>
      <c r="M11" s="23">
        <v>18</v>
      </c>
      <c r="N11" s="36">
        <f>M11*100/C11</f>
        <v>85.714285714285708</v>
      </c>
      <c r="O11" s="23">
        <v>1</v>
      </c>
      <c r="P11" s="36">
        <f>O11*100/C11</f>
        <v>4.7619047619047619</v>
      </c>
      <c r="Q11" s="38"/>
    </row>
    <row r="12" spans="1:17" s="7" customFormat="1" ht="30" customHeight="1">
      <c r="A12" s="59" t="s">
        <v>11</v>
      </c>
      <c r="B12" s="59"/>
      <c r="C12" s="33">
        <f>SUM(C10:C11)</f>
        <v>61</v>
      </c>
      <c r="D12" s="33">
        <f>SUM(D10:D11)</f>
        <v>16</v>
      </c>
      <c r="E12" s="33">
        <f>SUM(E10:E11)</f>
        <v>22</v>
      </c>
      <c r="F12" s="33">
        <f>SUM(F10:F11)</f>
        <v>39</v>
      </c>
      <c r="G12" s="34">
        <f>SUM(G10:G11)</f>
        <v>0</v>
      </c>
      <c r="H12" s="56">
        <f>G12*100/C12</f>
        <v>0</v>
      </c>
      <c r="I12" s="34">
        <f>SUM(I10:I11)</f>
        <v>2</v>
      </c>
      <c r="J12" s="56">
        <f>I12*100/C12</f>
        <v>3.278688524590164</v>
      </c>
      <c r="K12" s="34">
        <f>SUM(K10:K11)</f>
        <v>6</v>
      </c>
      <c r="L12" s="56">
        <f>K12*100/C12</f>
        <v>9.8360655737704921</v>
      </c>
      <c r="M12" s="34">
        <f>SUM(M10:M11)</f>
        <v>52</v>
      </c>
      <c r="N12" s="56">
        <f>M12*100/C12</f>
        <v>85.245901639344268</v>
      </c>
      <c r="O12" s="34">
        <f>SUM(O10:O11)</f>
        <v>1</v>
      </c>
      <c r="P12" s="56">
        <f>O12*100/C12</f>
        <v>1.639344262295082</v>
      </c>
      <c r="Q12" s="34"/>
    </row>
    <row r="13" spans="1:17" ht="15" customHeight="1"/>
    <row r="14" spans="1:17" ht="20.100000000000001" customHeight="1">
      <c r="L14" s="60" t="s">
        <v>46</v>
      </c>
      <c r="M14" s="60"/>
      <c r="N14" s="60"/>
      <c r="O14" s="60"/>
      <c r="P14" s="60"/>
      <c r="Q14" s="60"/>
    </row>
    <row r="15" spans="1:17" ht="20.100000000000001" customHeight="1">
      <c r="A15" s="8"/>
      <c r="B15" s="58"/>
      <c r="C15" s="58"/>
      <c r="D15" s="58"/>
      <c r="E15" s="58"/>
      <c r="F15" s="58"/>
      <c r="G15" s="8"/>
      <c r="H15" s="8"/>
      <c r="I15" s="8"/>
      <c r="L15" s="58" t="s">
        <v>19</v>
      </c>
      <c r="M15" s="58"/>
      <c r="N15" s="58"/>
      <c r="O15" s="58"/>
      <c r="P15" s="58"/>
      <c r="Q15" s="58"/>
    </row>
    <row r="16" spans="1:17" ht="20.100000000000001" customHeight="1">
      <c r="B16" s="58" t="s">
        <v>27</v>
      </c>
      <c r="C16" s="58"/>
      <c r="D16" s="58"/>
      <c r="E16" s="58"/>
      <c r="F16" s="58"/>
      <c r="L16" s="58" t="s">
        <v>18</v>
      </c>
      <c r="M16" s="58"/>
      <c r="N16" s="58"/>
      <c r="O16" s="58"/>
      <c r="P16" s="58"/>
      <c r="Q16" s="58"/>
    </row>
    <row r="17" spans="1:17" ht="20.100000000000001" customHeight="1">
      <c r="B17" s="12"/>
      <c r="C17" s="12"/>
      <c r="D17" s="12"/>
      <c r="E17" s="12"/>
      <c r="F17" s="12"/>
      <c r="L17" s="12"/>
      <c r="M17" s="12"/>
      <c r="N17" s="12"/>
      <c r="O17" s="12"/>
      <c r="P17" s="12"/>
      <c r="Q17" s="12"/>
    </row>
    <row r="18" spans="1:17" ht="20.100000000000001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</row>
    <row r="19" spans="1:17" ht="20.100000000000001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</row>
    <row r="20" spans="1:17" ht="20.100000000000001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</row>
    <row r="21" spans="1:17" ht="20.100000000000001" customHeight="1">
      <c r="B21" s="57" t="s">
        <v>44</v>
      </c>
      <c r="C21" s="57"/>
      <c r="D21" s="57"/>
      <c r="E21" s="57"/>
      <c r="F21" s="57"/>
      <c r="L21" s="58" t="s">
        <v>22</v>
      </c>
      <c r="M21" s="58"/>
      <c r="N21" s="58"/>
      <c r="O21" s="58"/>
      <c r="P21" s="58"/>
      <c r="Q21" s="58"/>
    </row>
    <row r="22" spans="1:17" ht="20.100000000000001" customHeight="1">
      <c r="B22" s="48"/>
      <c r="C22" s="48"/>
      <c r="D22" s="48"/>
      <c r="E22" s="48"/>
      <c r="F22" s="48"/>
      <c r="L22" s="49"/>
      <c r="M22" s="49"/>
      <c r="N22" s="49"/>
      <c r="O22" s="49"/>
      <c r="P22" s="49"/>
      <c r="Q22" s="49"/>
    </row>
    <row r="23" spans="1:17" ht="18" customHeight="1">
      <c r="A23" s="47" t="s">
        <v>36</v>
      </c>
      <c r="B23" s="9"/>
      <c r="C23" s="52">
        <f>SUM(G12,I12,K12,M12)</f>
        <v>60</v>
      </c>
      <c r="D23" s="53">
        <f>C23*100/C12</f>
        <v>98.360655737704917</v>
      </c>
      <c r="E23" s="9"/>
      <c r="F23" s="9"/>
      <c r="L23" s="9"/>
      <c r="M23" s="9"/>
      <c r="N23" s="9"/>
      <c r="O23" s="9"/>
      <c r="P23" s="9"/>
      <c r="Q23" s="9"/>
    </row>
    <row r="24" spans="1:17" ht="18" customHeight="1">
      <c r="A24" s="42" t="s">
        <v>47</v>
      </c>
      <c r="C24" s="52">
        <f>O12</f>
        <v>1</v>
      </c>
      <c r="D24" s="54">
        <f>C24*100/C12</f>
        <v>1.639344262295082</v>
      </c>
    </row>
    <row r="25" spans="1:17" ht="20.100000000000001" customHeight="1"/>
  </sheetData>
  <mergeCells count="30">
    <mergeCell ref="A3:F3"/>
    <mergeCell ref="K3:Q3"/>
    <mergeCell ref="A4:F4"/>
    <mergeCell ref="A5:Q5"/>
    <mergeCell ref="A1:F1"/>
    <mergeCell ref="K1:Q1"/>
    <mergeCell ref="A2:F2"/>
    <mergeCell ref="K2:Q2"/>
    <mergeCell ref="A7:A9"/>
    <mergeCell ref="B7:B9"/>
    <mergeCell ref="C7:F7"/>
    <mergeCell ref="G7:P7"/>
    <mergeCell ref="O8:P8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B16:F16"/>
    <mergeCell ref="L16:Q16"/>
    <mergeCell ref="B21:F21"/>
    <mergeCell ref="L21:Q21"/>
    <mergeCell ref="A12:B12"/>
    <mergeCell ref="L14:Q14"/>
    <mergeCell ref="B15:F15"/>
    <mergeCell ref="L15:Q15"/>
  </mergeCells>
  <phoneticPr fontId="1" type="noConversion"/>
  <pageMargins left="0.75" right="0.25" top="0.5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topLeftCell="A23" zoomScaleNormal="100" workbookViewId="0">
      <selection activeCell="E6" sqref="E1:F1048576"/>
    </sheetView>
  </sheetViews>
  <sheetFormatPr defaultRowHeight="15"/>
  <cols>
    <col min="1" max="1" width="6.625" style="3" customWidth="1"/>
    <col min="2" max="2" width="16.625" style="3" customWidth="1"/>
    <col min="3" max="3" width="9.625" style="3" customWidth="1"/>
    <col min="4" max="4" width="7.625" style="3" customWidth="1"/>
    <col min="5" max="5" width="6.625" style="3" hidden="1" customWidth="1"/>
    <col min="6" max="6" width="7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7.625" style="3" customWidth="1"/>
    <col min="18" max="16384" width="9" style="3"/>
  </cols>
  <sheetData>
    <row r="1" spans="1:17" ht="17.100000000000001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</row>
    <row r="2" spans="1:17" ht="17.100000000000001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</row>
    <row r="3" spans="1:17" ht="17.100000000000001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</row>
    <row r="4" spans="1:17" ht="17.100000000000001" customHeight="1">
      <c r="A4" s="72"/>
      <c r="B4" s="72"/>
      <c r="C4" s="72"/>
      <c r="D4" s="72"/>
      <c r="E4" s="72"/>
      <c r="F4" s="72"/>
      <c r="G4" s="8"/>
    </row>
    <row r="5" spans="1:17" s="4" customFormat="1" ht="45" customHeight="1">
      <c r="A5" s="73" t="s">
        <v>98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1:17" s="4" customFormat="1" ht="1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18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61" t="s">
        <v>42</v>
      </c>
    </row>
    <row r="8" spans="1:17" s="5" customFormat="1" ht="18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3</v>
      </c>
      <c r="N8" s="65"/>
      <c r="O8" s="65" t="s">
        <v>16</v>
      </c>
      <c r="P8" s="65"/>
      <c r="Q8" s="62"/>
    </row>
    <row r="9" spans="1:17" ht="18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3"/>
    </row>
    <row r="10" spans="1:17" s="37" customFormat="1" ht="18" customHeight="1">
      <c r="A10" s="17">
        <v>1</v>
      </c>
      <c r="B10" s="28" t="s">
        <v>50</v>
      </c>
      <c r="C10" s="26">
        <f>SUM(G10,I10,K10,M10,O10)</f>
        <v>46</v>
      </c>
      <c r="D10" s="50"/>
      <c r="E10" s="18">
        <f t="shared" ref="E10:E42" si="0">C10-F10</f>
        <v>6</v>
      </c>
      <c r="F10" s="19">
        <v>40</v>
      </c>
      <c r="G10" s="17">
        <v>0</v>
      </c>
      <c r="H10" s="36">
        <f t="shared" ref="H10:H43" si="1">G10*100/C10</f>
        <v>0</v>
      </c>
      <c r="I10" s="17">
        <v>1</v>
      </c>
      <c r="J10" s="36">
        <f t="shared" ref="J10:J43" si="2">I10*100/C10</f>
        <v>2.1739130434782608</v>
      </c>
      <c r="K10" s="17">
        <v>0</v>
      </c>
      <c r="L10" s="36">
        <f t="shared" ref="L10:L43" si="3">K10*100/C10</f>
        <v>0</v>
      </c>
      <c r="M10" s="17">
        <v>44</v>
      </c>
      <c r="N10" s="36">
        <f t="shared" ref="N10:N44" si="4">M10*100/C10</f>
        <v>95.652173913043484</v>
      </c>
      <c r="O10" s="17">
        <v>1</v>
      </c>
      <c r="P10" s="36">
        <f t="shared" ref="P10:P44" si="5">O10*100/C10</f>
        <v>2.1739130434782608</v>
      </c>
      <c r="Q10" s="27"/>
    </row>
    <row r="11" spans="1:17" s="37" customFormat="1" ht="18" customHeight="1">
      <c r="A11" s="17">
        <v>2</v>
      </c>
      <c r="B11" s="28" t="s">
        <v>51</v>
      </c>
      <c r="C11" s="26">
        <f t="shared" ref="C11:C43" si="6">SUM(G11,I11,K11,M11,O11)</f>
        <v>41</v>
      </c>
      <c r="D11" s="50">
        <v>1</v>
      </c>
      <c r="E11" s="18">
        <f t="shared" si="0"/>
        <v>9</v>
      </c>
      <c r="F11" s="19">
        <v>32</v>
      </c>
      <c r="G11" s="17">
        <v>0</v>
      </c>
      <c r="H11" s="36">
        <f t="shared" si="1"/>
        <v>0</v>
      </c>
      <c r="I11" s="17">
        <v>0</v>
      </c>
      <c r="J11" s="36">
        <f t="shared" si="2"/>
        <v>0</v>
      </c>
      <c r="K11" s="17">
        <v>2</v>
      </c>
      <c r="L11" s="36">
        <f t="shared" si="3"/>
        <v>4.8780487804878048</v>
      </c>
      <c r="M11" s="17">
        <v>38</v>
      </c>
      <c r="N11" s="36">
        <f t="shared" si="4"/>
        <v>92.682926829268297</v>
      </c>
      <c r="O11" s="17">
        <v>1</v>
      </c>
      <c r="P11" s="36">
        <f t="shared" si="5"/>
        <v>2.4390243902439024</v>
      </c>
      <c r="Q11" s="27"/>
    </row>
    <row r="12" spans="1:17" s="37" customFormat="1" ht="18" customHeight="1">
      <c r="A12" s="17">
        <v>3</v>
      </c>
      <c r="B12" s="28" t="s">
        <v>52</v>
      </c>
      <c r="C12" s="26">
        <f t="shared" si="6"/>
        <v>35</v>
      </c>
      <c r="D12" s="50"/>
      <c r="E12" s="18">
        <f t="shared" si="0"/>
        <v>5</v>
      </c>
      <c r="F12" s="19">
        <v>30</v>
      </c>
      <c r="G12" s="17">
        <v>0</v>
      </c>
      <c r="H12" s="36">
        <f t="shared" si="1"/>
        <v>0</v>
      </c>
      <c r="I12" s="17">
        <v>0</v>
      </c>
      <c r="J12" s="36">
        <f t="shared" si="2"/>
        <v>0</v>
      </c>
      <c r="K12" s="17">
        <v>0</v>
      </c>
      <c r="L12" s="36">
        <f t="shared" si="3"/>
        <v>0</v>
      </c>
      <c r="M12" s="17">
        <v>35</v>
      </c>
      <c r="N12" s="36">
        <f t="shared" si="4"/>
        <v>100</v>
      </c>
      <c r="O12" s="17">
        <v>0</v>
      </c>
      <c r="P12" s="36">
        <f t="shared" si="5"/>
        <v>0</v>
      </c>
      <c r="Q12" s="27"/>
    </row>
    <row r="13" spans="1:17" s="37" customFormat="1" ht="18" customHeight="1">
      <c r="A13" s="17">
        <v>4</v>
      </c>
      <c r="B13" s="28" t="s">
        <v>53</v>
      </c>
      <c r="C13" s="26">
        <f t="shared" si="6"/>
        <v>40</v>
      </c>
      <c r="D13" s="50"/>
      <c r="E13" s="18">
        <f t="shared" si="0"/>
        <v>10</v>
      </c>
      <c r="F13" s="19">
        <v>30</v>
      </c>
      <c r="G13" s="17">
        <v>0</v>
      </c>
      <c r="H13" s="36">
        <f t="shared" si="1"/>
        <v>0</v>
      </c>
      <c r="I13" s="17">
        <v>1</v>
      </c>
      <c r="J13" s="36">
        <f t="shared" si="2"/>
        <v>2.5</v>
      </c>
      <c r="K13" s="17">
        <v>3</v>
      </c>
      <c r="L13" s="36">
        <f t="shared" si="3"/>
        <v>7.5</v>
      </c>
      <c r="M13" s="17">
        <v>36</v>
      </c>
      <c r="N13" s="36">
        <f t="shared" si="4"/>
        <v>90</v>
      </c>
      <c r="O13" s="17">
        <v>0</v>
      </c>
      <c r="P13" s="36">
        <f t="shared" si="5"/>
        <v>0</v>
      </c>
      <c r="Q13" s="27"/>
    </row>
    <row r="14" spans="1:17" s="37" customFormat="1" ht="18" customHeight="1">
      <c r="A14" s="17">
        <v>5</v>
      </c>
      <c r="B14" s="28" t="s">
        <v>54</v>
      </c>
      <c r="C14" s="26">
        <f t="shared" si="6"/>
        <v>48</v>
      </c>
      <c r="D14" s="50"/>
      <c r="E14" s="18">
        <f t="shared" si="0"/>
        <v>9</v>
      </c>
      <c r="F14" s="19">
        <v>39</v>
      </c>
      <c r="G14" s="17">
        <v>0</v>
      </c>
      <c r="H14" s="36">
        <f t="shared" si="1"/>
        <v>0</v>
      </c>
      <c r="I14" s="17">
        <v>2</v>
      </c>
      <c r="J14" s="36">
        <f t="shared" si="2"/>
        <v>4.166666666666667</v>
      </c>
      <c r="K14" s="17">
        <v>1</v>
      </c>
      <c r="L14" s="36">
        <f t="shared" si="3"/>
        <v>2.0833333333333335</v>
      </c>
      <c r="M14" s="17">
        <v>44</v>
      </c>
      <c r="N14" s="36">
        <f t="shared" si="4"/>
        <v>91.666666666666671</v>
      </c>
      <c r="O14" s="17">
        <v>1</v>
      </c>
      <c r="P14" s="36">
        <f t="shared" si="5"/>
        <v>2.0833333333333335</v>
      </c>
      <c r="Q14" s="27"/>
    </row>
    <row r="15" spans="1:17" s="37" customFormat="1" ht="18" customHeight="1">
      <c r="A15" s="17">
        <v>6</v>
      </c>
      <c r="B15" s="28" t="s">
        <v>55</v>
      </c>
      <c r="C15" s="26">
        <f t="shared" si="6"/>
        <v>43</v>
      </c>
      <c r="D15" s="50"/>
      <c r="E15" s="18">
        <f t="shared" si="0"/>
        <v>12</v>
      </c>
      <c r="F15" s="19">
        <v>31</v>
      </c>
      <c r="G15" s="23">
        <v>0</v>
      </c>
      <c r="H15" s="36">
        <f t="shared" si="1"/>
        <v>0</v>
      </c>
      <c r="I15" s="23">
        <v>0</v>
      </c>
      <c r="J15" s="36">
        <f t="shared" si="2"/>
        <v>0</v>
      </c>
      <c r="K15" s="23">
        <v>3</v>
      </c>
      <c r="L15" s="36">
        <f t="shared" si="3"/>
        <v>6.9767441860465116</v>
      </c>
      <c r="M15" s="23">
        <v>39</v>
      </c>
      <c r="N15" s="36">
        <f t="shared" si="4"/>
        <v>90.697674418604649</v>
      </c>
      <c r="O15" s="23">
        <v>1</v>
      </c>
      <c r="P15" s="36">
        <f t="shared" si="5"/>
        <v>2.3255813953488373</v>
      </c>
      <c r="Q15" s="38"/>
    </row>
    <row r="16" spans="1:17" s="37" customFormat="1" ht="18" customHeight="1">
      <c r="A16" s="17">
        <v>7</v>
      </c>
      <c r="B16" s="28" t="s">
        <v>56</v>
      </c>
      <c r="C16" s="26">
        <f t="shared" si="6"/>
        <v>37</v>
      </c>
      <c r="D16" s="50">
        <v>1</v>
      </c>
      <c r="E16" s="18">
        <f t="shared" si="0"/>
        <v>11</v>
      </c>
      <c r="F16" s="19">
        <v>26</v>
      </c>
      <c r="G16" s="17">
        <v>1</v>
      </c>
      <c r="H16" s="36">
        <f t="shared" si="1"/>
        <v>2.7027027027027026</v>
      </c>
      <c r="I16" s="17">
        <v>1</v>
      </c>
      <c r="J16" s="36">
        <f t="shared" si="2"/>
        <v>2.7027027027027026</v>
      </c>
      <c r="K16" s="17">
        <v>2</v>
      </c>
      <c r="L16" s="36">
        <f t="shared" si="3"/>
        <v>5.4054054054054053</v>
      </c>
      <c r="M16" s="17">
        <v>33</v>
      </c>
      <c r="N16" s="36">
        <f t="shared" si="4"/>
        <v>89.189189189189193</v>
      </c>
      <c r="O16" s="17">
        <v>0</v>
      </c>
      <c r="P16" s="36">
        <f t="shared" si="5"/>
        <v>0</v>
      </c>
      <c r="Q16" s="27"/>
    </row>
    <row r="17" spans="1:17" s="37" customFormat="1" ht="18" customHeight="1">
      <c r="A17" s="17">
        <v>8</v>
      </c>
      <c r="B17" s="28" t="s">
        <v>57</v>
      </c>
      <c r="C17" s="26">
        <f t="shared" si="6"/>
        <v>43</v>
      </c>
      <c r="D17" s="50"/>
      <c r="E17" s="18">
        <f t="shared" si="0"/>
        <v>13</v>
      </c>
      <c r="F17" s="19">
        <v>30</v>
      </c>
      <c r="G17" s="17">
        <v>0</v>
      </c>
      <c r="H17" s="36">
        <f t="shared" si="1"/>
        <v>0</v>
      </c>
      <c r="I17" s="17">
        <v>0</v>
      </c>
      <c r="J17" s="36">
        <f t="shared" si="2"/>
        <v>0</v>
      </c>
      <c r="K17" s="17">
        <v>2</v>
      </c>
      <c r="L17" s="36">
        <f t="shared" si="3"/>
        <v>4.6511627906976747</v>
      </c>
      <c r="M17" s="17">
        <v>38</v>
      </c>
      <c r="N17" s="36">
        <f t="shared" si="4"/>
        <v>88.372093023255815</v>
      </c>
      <c r="O17" s="17">
        <v>3</v>
      </c>
      <c r="P17" s="36">
        <f t="shared" si="5"/>
        <v>6.9767441860465116</v>
      </c>
      <c r="Q17" s="27"/>
    </row>
    <row r="18" spans="1:17" s="37" customFormat="1" ht="18" customHeight="1">
      <c r="A18" s="17">
        <v>9</v>
      </c>
      <c r="B18" s="28" t="s">
        <v>58</v>
      </c>
      <c r="C18" s="26">
        <f t="shared" si="6"/>
        <v>40</v>
      </c>
      <c r="D18" s="50"/>
      <c r="E18" s="18">
        <f t="shared" si="0"/>
        <v>12</v>
      </c>
      <c r="F18" s="19">
        <v>28</v>
      </c>
      <c r="G18" s="17">
        <v>0</v>
      </c>
      <c r="H18" s="36">
        <f t="shared" si="1"/>
        <v>0</v>
      </c>
      <c r="I18" s="17">
        <v>0</v>
      </c>
      <c r="J18" s="36">
        <f t="shared" si="2"/>
        <v>0</v>
      </c>
      <c r="K18" s="17">
        <v>0</v>
      </c>
      <c r="L18" s="36">
        <f t="shared" si="3"/>
        <v>0</v>
      </c>
      <c r="M18" s="17">
        <v>39</v>
      </c>
      <c r="N18" s="36">
        <f t="shared" si="4"/>
        <v>97.5</v>
      </c>
      <c r="O18" s="17">
        <v>1</v>
      </c>
      <c r="P18" s="36">
        <f t="shared" si="5"/>
        <v>2.5</v>
      </c>
      <c r="Q18" s="27"/>
    </row>
    <row r="19" spans="1:17" s="37" customFormat="1" ht="18" customHeight="1">
      <c r="A19" s="17">
        <v>10</v>
      </c>
      <c r="B19" s="28" t="s">
        <v>59</v>
      </c>
      <c r="C19" s="26">
        <f t="shared" si="6"/>
        <v>35</v>
      </c>
      <c r="D19" s="50"/>
      <c r="E19" s="18">
        <f t="shared" si="0"/>
        <v>11</v>
      </c>
      <c r="F19" s="19">
        <v>24</v>
      </c>
      <c r="G19" s="17">
        <v>0</v>
      </c>
      <c r="H19" s="36">
        <f t="shared" si="1"/>
        <v>0</v>
      </c>
      <c r="I19" s="17">
        <v>0</v>
      </c>
      <c r="J19" s="36">
        <f t="shared" si="2"/>
        <v>0</v>
      </c>
      <c r="K19" s="17">
        <v>1</v>
      </c>
      <c r="L19" s="36">
        <f t="shared" si="3"/>
        <v>2.8571428571428572</v>
      </c>
      <c r="M19" s="17">
        <v>32</v>
      </c>
      <c r="N19" s="36">
        <f t="shared" si="4"/>
        <v>91.428571428571431</v>
      </c>
      <c r="O19" s="17">
        <v>2</v>
      </c>
      <c r="P19" s="36">
        <f t="shared" si="5"/>
        <v>5.7142857142857144</v>
      </c>
      <c r="Q19" s="27"/>
    </row>
    <row r="20" spans="1:17" s="37" customFormat="1" ht="18" customHeight="1">
      <c r="A20" s="17">
        <v>11</v>
      </c>
      <c r="B20" s="28" t="s">
        <v>60</v>
      </c>
      <c r="C20" s="26">
        <f t="shared" si="6"/>
        <v>14</v>
      </c>
      <c r="D20" s="50"/>
      <c r="E20" s="18">
        <f t="shared" si="0"/>
        <v>3</v>
      </c>
      <c r="F20" s="19">
        <v>11</v>
      </c>
      <c r="G20" s="17">
        <v>0</v>
      </c>
      <c r="H20" s="36">
        <f t="shared" si="1"/>
        <v>0</v>
      </c>
      <c r="I20" s="17">
        <v>0</v>
      </c>
      <c r="J20" s="36">
        <f t="shared" si="2"/>
        <v>0</v>
      </c>
      <c r="K20" s="17">
        <v>0</v>
      </c>
      <c r="L20" s="36">
        <f t="shared" si="3"/>
        <v>0</v>
      </c>
      <c r="M20" s="17">
        <v>13</v>
      </c>
      <c r="N20" s="36">
        <f t="shared" si="4"/>
        <v>92.857142857142861</v>
      </c>
      <c r="O20" s="17">
        <v>1</v>
      </c>
      <c r="P20" s="36">
        <f t="shared" si="5"/>
        <v>7.1428571428571432</v>
      </c>
      <c r="Q20" s="27"/>
    </row>
    <row r="21" spans="1:17" s="37" customFormat="1" ht="18" customHeight="1">
      <c r="A21" s="17">
        <v>12</v>
      </c>
      <c r="B21" s="28" t="s">
        <v>61</v>
      </c>
      <c r="C21" s="26">
        <f t="shared" si="6"/>
        <v>11</v>
      </c>
      <c r="D21" s="50"/>
      <c r="E21" s="18">
        <f t="shared" si="0"/>
        <v>2</v>
      </c>
      <c r="F21" s="19">
        <v>9</v>
      </c>
      <c r="G21" s="17">
        <v>0</v>
      </c>
      <c r="H21" s="36">
        <f t="shared" si="1"/>
        <v>0</v>
      </c>
      <c r="I21" s="17">
        <v>0</v>
      </c>
      <c r="J21" s="36">
        <f t="shared" si="2"/>
        <v>0</v>
      </c>
      <c r="K21" s="17">
        <v>0</v>
      </c>
      <c r="L21" s="36">
        <f t="shared" si="3"/>
        <v>0</v>
      </c>
      <c r="M21" s="17">
        <v>11</v>
      </c>
      <c r="N21" s="36">
        <f t="shared" si="4"/>
        <v>100</v>
      </c>
      <c r="O21" s="17">
        <v>0</v>
      </c>
      <c r="P21" s="36">
        <f t="shared" si="5"/>
        <v>0</v>
      </c>
      <c r="Q21" s="27"/>
    </row>
    <row r="22" spans="1:17" s="37" customFormat="1" ht="18" customHeight="1">
      <c r="A22" s="17">
        <v>13</v>
      </c>
      <c r="B22" s="28" t="s">
        <v>62</v>
      </c>
      <c r="C22" s="26">
        <f t="shared" si="6"/>
        <v>16</v>
      </c>
      <c r="D22" s="50"/>
      <c r="E22" s="18">
        <f>C22-F22</f>
        <v>8</v>
      </c>
      <c r="F22" s="19">
        <v>8</v>
      </c>
      <c r="G22" s="17">
        <v>0</v>
      </c>
      <c r="H22" s="36">
        <f t="shared" si="1"/>
        <v>0</v>
      </c>
      <c r="I22" s="17">
        <v>0</v>
      </c>
      <c r="J22" s="36">
        <f t="shared" si="2"/>
        <v>0</v>
      </c>
      <c r="K22" s="17">
        <v>2</v>
      </c>
      <c r="L22" s="36">
        <f t="shared" si="3"/>
        <v>12.5</v>
      </c>
      <c r="M22" s="17">
        <v>14</v>
      </c>
      <c r="N22" s="36">
        <f t="shared" si="4"/>
        <v>87.5</v>
      </c>
      <c r="O22" s="17">
        <v>0</v>
      </c>
      <c r="P22" s="36">
        <f t="shared" si="5"/>
        <v>0</v>
      </c>
      <c r="Q22" s="27"/>
    </row>
    <row r="23" spans="1:17" s="37" customFormat="1" ht="18" customHeight="1">
      <c r="A23" s="17">
        <v>14</v>
      </c>
      <c r="B23" s="28" t="s">
        <v>63</v>
      </c>
      <c r="C23" s="26">
        <f t="shared" si="6"/>
        <v>44</v>
      </c>
      <c r="D23" s="50"/>
      <c r="E23" s="18">
        <f t="shared" si="0"/>
        <v>24</v>
      </c>
      <c r="F23" s="19">
        <v>20</v>
      </c>
      <c r="G23" s="17">
        <v>0</v>
      </c>
      <c r="H23" s="36">
        <f t="shared" si="1"/>
        <v>0</v>
      </c>
      <c r="I23" s="17">
        <v>0</v>
      </c>
      <c r="J23" s="36">
        <f t="shared" si="2"/>
        <v>0</v>
      </c>
      <c r="K23" s="17">
        <v>1</v>
      </c>
      <c r="L23" s="36">
        <f t="shared" si="3"/>
        <v>2.2727272727272729</v>
      </c>
      <c r="M23" s="17">
        <v>43</v>
      </c>
      <c r="N23" s="36">
        <f t="shared" si="4"/>
        <v>97.727272727272734</v>
      </c>
      <c r="O23" s="17">
        <v>0</v>
      </c>
      <c r="P23" s="36">
        <f t="shared" si="5"/>
        <v>0</v>
      </c>
      <c r="Q23" s="27"/>
    </row>
    <row r="24" spans="1:17" s="37" customFormat="1" ht="18" customHeight="1">
      <c r="A24" s="17">
        <v>15</v>
      </c>
      <c r="B24" s="28" t="s">
        <v>64</v>
      </c>
      <c r="C24" s="26">
        <f t="shared" si="6"/>
        <v>34</v>
      </c>
      <c r="D24" s="50"/>
      <c r="E24" s="18">
        <f t="shared" si="0"/>
        <v>8</v>
      </c>
      <c r="F24" s="19">
        <v>26</v>
      </c>
      <c r="G24" s="23">
        <v>0</v>
      </c>
      <c r="H24" s="36">
        <f t="shared" si="1"/>
        <v>0</v>
      </c>
      <c r="I24" s="23">
        <v>0</v>
      </c>
      <c r="J24" s="36">
        <f t="shared" si="2"/>
        <v>0</v>
      </c>
      <c r="K24" s="23">
        <v>1</v>
      </c>
      <c r="L24" s="36">
        <f t="shared" si="3"/>
        <v>2.9411764705882355</v>
      </c>
      <c r="M24" s="23">
        <v>33</v>
      </c>
      <c r="N24" s="36">
        <f t="shared" si="4"/>
        <v>97.058823529411768</v>
      </c>
      <c r="O24" s="23">
        <v>0</v>
      </c>
      <c r="P24" s="36">
        <f t="shared" si="5"/>
        <v>0</v>
      </c>
      <c r="Q24" s="38"/>
    </row>
    <row r="25" spans="1:17" s="37" customFormat="1" ht="18" customHeight="1">
      <c r="A25" s="17">
        <v>16</v>
      </c>
      <c r="B25" s="28" t="s">
        <v>65</v>
      </c>
      <c r="C25" s="26">
        <f t="shared" si="6"/>
        <v>39</v>
      </c>
      <c r="D25" s="50"/>
      <c r="E25" s="18">
        <f t="shared" si="0"/>
        <v>10</v>
      </c>
      <c r="F25" s="19">
        <v>29</v>
      </c>
      <c r="G25" s="23">
        <v>1</v>
      </c>
      <c r="H25" s="36">
        <f t="shared" si="1"/>
        <v>2.5641025641025643</v>
      </c>
      <c r="I25" s="23">
        <v>2</v>
      </c>
      <c r="J25" s="36">
        <f t="shared" si="2"/>
        <v>5.1282051282051286</v>
      </c>
      <c r="K25" s="23">
        <v>2</v>
      </c>
      <c r="L25" s="36">
        <f t="shared" si="3"/>
        <v>5.1282051282051286</v>
      </c>
      <c r="M25" s="23">
        <v>33</v>
      </c>
      <c r="N25" s="36">
        <f t="shared" si="4"/>
        <v>84.615384615384613</v>
      </c>
      <c r="O25" s="23">
        <v>1</v>
      </c>
      <c r="P25" s="36">
        <f t="shared" si="5"/>
        <v>2.5641025641025643</v>
      </c>
      <c r="Q25" s="38"/>
    </row>
    <row r="26" spans="1:17" s="37" customFormat="1" ht="18" customHeight="1">
      <c r="A26" s="17">
        <v>17</v>
      </c>
      <c r="B26" s="28" t="s">
        <v>66</v>
      </c>
      <c r="C26" s="26">
        <f t="shared" si="6"/>
        <v>51</v>
      </c>
      <c r="D26" s="50"/>
      <c r="E26" s="18">
        <f t="shared" si="0"/>
        <v>18</v>
      </c>
      <c r="F26" s="19">
        <v>33</v>
      </c>
      <c r="G26" s="23">
        <v>0</v>
      </c>
      <c r="H26" s="36">
        <f t="shared" si="1"/>
        <v>0</v>
      </c>
      <c r="I26" s="23">
        <v>1</v>
      </c>
      <c r="J26" s="36">
        <f t="shared" si="2"/>
        <v>1.9607843137254901</v>
      </c>
      <c r="K26" s="23">
        <v>1</v>
      </c>
      <c r="L26" s="36">
        <f t="shared" si="3"/>
        <v>1.9607843137254901</v>
      </c>
      <c r="M26" s="23">
        <v>49</v>
      </c>
      <c r="N26" s="36">
        <f t="shared" si="4"/>
        <v>96.078431372549019</v>
      </c>
      <c r="O26" s="23">
        <v>0</v>
      </c>
      <c r="P26" s="36">
        <f t="shared" si="5"/>
        <v>0</v>
      </c>
      <c r="Q26" s="38"/>
    </row>
    <row r="27" spans="1:17" s="37" customFormat="1" ht="18" customHeight="1">
      <c r="A27" s="17">
        <v>18</v>
      </c>
      <c r="B27" s="28" t="s">
        <v>67</v>
      </c>
      <c r="C27" s="26">
        <f t="shared" si="6"/>
        <v>40</v>
      </c>
      <c r="D27" s="50">
        <v>1</v>
      </c>
      <c r="E27" s="18">
        <f t="shared" si="0"/>
        <v>17</v>
      </c>
      <c r="F27" s="19">
        <v>23</v>
      </c>
      <c r="G27" s="17">
        <v>0</v>
      </c>
      <c r="H27" s="36">
        <f t="shared" si="1"/>
        <v>0</v>
      </c>
      <c r="I27" s="17">
        <v>2</v>
      </c>
      <c r="J27" s="36">
        <f t="shared" si="2"/>
        <v>5</v>
      </c>
      <c r="K27" s="17">
        <v>8</v>
      </c>
      <c r="L27" s="36">
        <f t="shared" si="3"/>
        <v>20</v>
      </c>
      <c r="M27" s="17">
        <v>30</v>
      </c>
      <c r="N27" s="36">
        <f t="shared" si="4"/>
        <v>75</v>
      </c>
      <c r="O27" s="17">
        <v>0</v>
      </c>
      <c r="P27" s="36">
        <f t="shared" si="5"/>
        <v>0</v>
      </c>
      <c r="Q27" s="27"/>
    </row>
    <row r="28" spans="1:17" s="37" customFormat="1" ht="18" customHeight="1">
      <c r="A28" s="17">
        <v>19</v>
      </c>
      <c r="B28" s="28" t="s">
        <v>68</v>
      </c>
      <c r="C28" s="26">
        <f t="shared" si="6"/>
        <v>46</v>
      </c>
      <c r="D28" s="50"/>
      <c r="E28" s="18">
        <f t="shared" si="0"/>
        <v>22</v>
      </c>
      <c r="F28" s="19">
        <v>24</v>
      </c>
      <c r="G28" s="17">
        <v>0</v>
      </c>
      <c r="H28" s="36">
        <f t="shared" si="1"/>
        <v>0</v>
      </c>
      <c r="I28" s="17">
        <v>1</v>
      </c>
      <c r="J28" s="36">
        <f t="shared" si="2"/>
        <v>2.1739130434782608</v>
      </c>
      <c r="K28" s="17">
        <v>5</v>
      </c>
      <c r="L28" s="36">
        <f t="shared" si="3"/>
        <v>10.869565217391305</v>
      </c>
      <c r="M28" s="17">
        <v>40</v>
      </c>
      <c r="N28" s="36">
        <f t="shared" si="4"/>
        <v>86.956521739130437</v>
      </c>
      <c r="O28" s="17">
        <v>0</v>
      </c>
      <c r="P28" s="36">
        <f t="shared" si="5"/>
        <v>0</v>
      </c>
      <c r="Q28" s="27"/>
    </row>
    <row r="29" spans="1:17" s="37" customFormat="1" ht="18" customHeight="1">
      <c r="A29" s="17">
        <v>20</v>
      </c>
      <c r="B29" s="28" t="s">
        <v>69</v>
      </c>
      <c r="C29" s="26">
        <f t="shared" si="6"/>
        <v>44</v>
      </c>
      <c r="D29" s="50"/>
      <c r="E29" s="18">
        <f t="shared" si="0"/>
        <v>10</v>
      </c>
      <c r="F29" s="19">
        <v>34</v>
      </c>
      <c r="G29" s="17">
        <v>0</v>
      </c>
      <c r="H29" s="36">
        <f t="shared" si="1"/>
        <v>0</v>
      </c>
      <c r="I29" s="17">
        <v>0</v>
      </c>
      <c r="J29" s="36">
        <f t="shared" si="2"/>
        <v>0</v>
      </c>
      <c r="K29" s="17">
        <v>3</v>
      </c>
      <c r="L29" s="36">
        <f t="shared" si="3"/>
        <v>6.8181818181818183</v>
      </c>
      <c r="M29" s="17">
        <v>40</v>
      </c>
      <c r="N29" s="36">
        <f t="shared" si="4"/>
        <v>90.909090909090907</v>
      </c>
      <c r="O29" s="17">
        <v>1</v>
      </c>
      <c r="P29" s="36">
        <f t="shared" si="5"/>
        <v>2.2727272727272729</v>
      </c>
      <c r="Q29" s="27"/>
    </row>
    <row r="30" spans="1:17" s="37" customFormat="1" ht="18" customHeight="1">
      <c r="A30" s="17">
        <v>21</v>
      </c>
      <c r="B30" s="28" t="s">
        <v>70</v>
      </c>
      <c r="C30" s="26">
        <f t="shared" si="6"/>
        <v>43</v>
      </c>
      <c r="D30" s="50">
        <v>1</v>
      </c>
      <c r="E30" s="18">
        <f t="shared" si="0"/>
        <v>13</v>
      </c>
      <c r="F30" s="32">
        <v>30</v>
      </c>
      <c r="G30" s="17">
        <v>0</v>
      </c>
      <c r="H30" s="36">
        <f t="shared" ref="H30:H36" si="7">G30*100/C30</f>
        <v>0</v>
      </c>
      <c r="I30" s="17">
        <v>1</v>
      </c>
      <c r="J30" s="36">
        <f t="shared" ref="J30:J36" si="8">I30*100/C30</f>
        <v>2.3255813953488373</v>
      </c>
      <c r="K30" s="17">
        <v>5</v>
      </c>
      <c r="L30" s="36">
        <f t="shared" ref="L30:L36" si="9">K30*100/C30</f>
        <v>11.627906976744185</v>
      </c>
      <c r="M30" s="17">
        <v>37</v>
      </c>
      <c r="N30" s="36">
        <f t="shared" si="4"/>
        <v>86.04651162790698</v>
      </c>
      <c r="O30" s="17">
        <v>0</v>
      </c>
      <c r="P30" s="36">
        <f t="shared" si="5"/>
        <v>0</v>
      </c>
      <c r="Q30" s="27"/>
    </row>
    <row r="31" spans="1:17" s="37" customFormat="1" ht="18" customHeight="1">
      <c r="A31" s="17">
        <v>22</v>
      </c>
      <c r="B31" s="28" t="s">
        <v>71</v>
      </c>
      <c r="C31" s="26">
        <f t="shared" si="6"/>
        <v>46</v>
      </c>
      <c r="D31" s="50"/>
      <c r="E31" s="18">
        <f t="shared" si="0"/>
        <v>21</v>
      </c>
      <c r="F31" s="19">
        <v>25</v>
      </c>
      <c r="G31" s="17">
        <v>0</v>
      </c>
      <c r="H31" s="36">
        <f t="shared" si="7"/>
        <v>0</v>
      </c>
      <c r="I31" s="17">
        <v>1</v>
      </c>
      <c r="J31" s="36">
        <f t="shared" si="8"/>
        <v>2.1739130434782608</v>
      </c>
      <c r="K31" s="17">
        <v>13</v>
      </c>
      <c r="L31" s="36">
        <f t="shared" si="9"/>
        <v>28.260869565217391</v>
      </c>
      <c r="M31" s="17">
        <v>32</v>
      </c>
      <c r="N31" s="36">
        <f t="shared" si="4"/>
        <v>69.565217391304344</v>
      </c>
      <c r="O31" s="17">
        <v>0</v>
      </c>
      <c r="P31" s="36">
        <f t="shared" si="5"/>
        <v>0</v>
      </c>
      <c r="Q31" s="27"/>
    </row>
    <row r="32" spans="1:17" s="37" customFormat="1" ht="18" customHeight="1">
      <c r="A32" s="17">
        <v>23</v>
      </c>
      <c r="B32" s="28" t="s">
        <v>72</v>
      </c>
      <c r="C32" s="26">
        <f t="shared" si="6"/>
        <v>43</v>
      </c>
      <c r="D32" s="50"/>
      <c r="E32" s="18">
        <f t="shared" si="0"/>
        <v>9</v>
      </c>
      <c r="F32" s="19">
        <v>34</v>
      </c>
      <c r="G32" s="17">
        <v>0</v>
      </c>
      <c r="H32" s="36">
        <f t="shared" si="7"/>
        <v>0</v>
      </c>
      <c r="I32" s="17">
        <v>0</v>
      </c>
      <c r="J32" s="36">
        <f t="shared" si="8"/>
        <v>0</v>
      </c>
      <c r="K32" s="17">
        <v>1</v>
      </c>
      <c r="L32" s="36">
        <f t="shared" si="9"/>
        <v>2.3255813953488373</v>
      </c>
      <c r="M32" s="17">
        <v>42</v>
      </c>
      <c r="N32" s="36">
        <f t="shared" si="4"/>
        <v>97.674418604651166</v>
      </c>
      <c r="O32" s="17">
        <v>0</v>
      </c>
      <c r="P32" s="36">
        <f t="shared" si="5"/>
        <v>0</v>
      </c>
      <c r="Q32" s="27"/>
    </row>
    <row r="33" spans="1:17" s="37" customFormat="1" ht="18" customHeight="1">
      <c r="A33" s="17">
        <v>24</v>
      </c>
      <c r="B33" s="28" t="s">
        <v>73</v>
      </c>
      <c r="C33" s="26">
        <f t="shared" si="6"/>
        <v>43</v>
      </c>
      <c r="D33" s="50"/>
      <c r="E33" s="18">
        <f t="shared" si="0"/>
        <v>12</v>
      </c>
      <c r="F33" s="19">
        <v>31</v>
      </c>
      <c r="G33" s="17">
        <v>0</v>
      </c>
      <c r="H33" s="36">
        <f t="shared" si="7"/>
        <v>0</v>
      </c>
      <c r="I33" s="17">
        <v>0</v>
      </c>
      <c r="J33" s="36">
        <f t="shared" si="8"/>
        <v>0</v>
      </c>
      <c r="K33" s="17">
        <v>1</v>
      </c>
      <c r="L33" s="36">
        <f t="shared" si="9"/>
        <v>2.3255813953488373</v>
      </c>
      <c r="M33" s="17">
        <v>42</v>
      </c>
      <c r="N33" s="36">
        <f t="shared" si="4"/>
        <v>97.674418604651166</v>
      </c>
      <c r="O33" s="17">
        <v>0</v>
      </c>
      <c r="P33" s="36">
        <f t="shared" si="5"/>
        <v>0</v>
      </c>
      <c r="Q33" s="27"/>
    </row>
    <row r="34" spans="1:17" s="37" customFormat="1" ht="18" customHeight="1">
      <c r="A34" s="17">
        <v>25</v>
      </c>
      <c r="B34" s="28" t="s">
        <v>74</v>
      </c>
      <c r="C34" s="26">
        <f>SUM(G34,I34,K34,M34,O34)</f>
        <v>44</v>
      </c>
      <c r="D34" s="50"/>
      <c r="E34" s="18">
        <f t="shared" si="0"/>
        <v>11</v>
      </c>
      <c r="F34" s="19">
        <v>33</v>
      </c>
      <c r="G34" s="17">
        <v>0</v>
      </c>
      <c r="H34" s="36">
        <f t="shared" si="7"/>
        <v>0</v>
      </c>
      <c r="I34" s="17">
        <v>0</v>
      </c>
      <c r="J34" s="36">
        <f t="shared" si="8"/>
        <v>0</v>
      </c>
      <c r="K34" s="17">
        <v>4</v>
      </c>
      <c r="L34" s="36">
        <f t="shared" si="9"/>
        <v>9.0909090909090917</v>
      </c>
      <c r="M34" s="17">
        <v>39</v>
      </c>
      <c r="N34" s="36">
        <f t="shared" si="4"/>
        <v>88.63636363636364</v>
      </c>
      <c r="O34" s="17">
        <v>1</v>
      </c>
      <c r="P34" s="36">
        <f t="shared" si="5"/>
        <v>2.2727272727272729</v>
      </c>
      <c r="Q34" s="27"/>
    </row>
    <row r="35" spans="1:17" s="37" customFormat="1" ht="18" customHeight="1">
      <c r="A35" s="17">
        <v>26</v>
      </c>
      <c r="B35" s="28" t="s">
        <v>75</v>
      </c>
      <c r="C35" s="26">
        <f t="shared" si="6"/>
        <v>41</v>
      </c>
      <c r="D35" s="50"/>
      <c r="E35" s="18">
        <f t="shared" si="0"/>
        <v>8</v>
      </c>
      <c r="F35" s="19">
        <v>33</v>
      </c>
      <c r="G35" s="17">
        <v>0</v>
      </c>
      <c r="H35" s="36">
        <f t="shared" si="7"/>
        <v>0</v>
      </c>
      <c r="I35" s="17">
        <v>1</v>
      </c>
      <c r="J35" s="36">
        <f t="shared" si="8"/>
        <v>2.4390243902439024</v>
      </c>
      <c r="K35" s="17">
        <v>2</v>
      </c>
      <c r="L35" s="36">
        <f t="shared" si="9"/>
        <v>4.8780487804878048</v>
      </c>
      <c r="M35" s="17">
        <v>38</v>
      </c>
      <c r="N35" s="36">
        <f t="shared" si="4"/>
        <v>92.682926829268297</v>
      </c>
      <c r="O35" s="17">
        <v>0</v>
      </c>
      <c r="P35" s="36">
        <f t="shared" si="5"/>
        <v>0</v>
      </c>
      <c r="Q35" s="27"/>
    </row>
    <row r="36" spans="1:17" s="37" customFormat="1" ht="18" customHeight="1">
      <c r="A36" s="17">
        <v>27</v>
      </c>
      <c r="B36" s="28" t="s">
        <v>76</v>
      </c>
      <c r="C36" s="26">
        <f t="shared" si="6"/>
        <v>39</v>
      </c>
      <c r="D36" s="50"/>
      <c r="E36" s="18">
        <f t="shared" si="0"/>
        <v>9</v>
      </c>
      <c r="F36" s="19">
        <v>30</v>
      </c>
      <c r="G36" s="17">
        <v>0</v>
      </c>
      <c r="H36" s="36">
        <f t="shared" si="7"/>
        <v>0</v>
      </c>
      <c r="I36" s="17">
        <v>1</v>
      </c>
      <c r="J36" s="36">
        <f t="shared" si="8"/>
        <v>2.5641025641025643</v>
      </c>
      <c r="K36" s="17">
        <v>1</v>
      </c>
      <c r="L36" s="36">
        <f t="shared" si="9"/>
        <v>2.5641025641025643</v>
      </c>
      <c r="M36" s="17">
        <v>37</v>
      </c>
      <c r="N36" s="36">
        <f t="shared" si="4"/>
        <v>94.871794871794876</v>
      </c>
      <c r="O36" s="17">
        <v>0</v>
      </c>
      <c r="P36" s="36">
        <f t="shared" si="5"/>
        <v>0</v>
      </c>
      <c r="Q36" s="27"/>
    </row>
    <row r="37" spans="1:17" s="37" customFormat="1" ht="18" customHeight="1">
      <c r="A37" s="17">
        <v>28</v>
      </c>
      <c r="B37" s="28" t="s">
        <v>77</v>
      </c>
      <c r="C37" s="26">
        <f t="shared" si="6"/>
        <v>44</v>
      </c>
      <c r="D37" s="50"/>
      <c r="E37" s="18">
        <f>C37-F37</f>
        <v>15</v>
      </c>
      <c r="F37" s="19">
        <v>29</v>
      </c>
      <c r="G37" s="17">
        <v>0</v>
      </c>
      <c r="H37" s="36">
        <f t="shared" si="1"/>
        <v>0</v>
      </c>
      <c r="I37" s="17">
        <v>0</v>
      </c>
      <c r="J37" s="36">
        <f t="shared" si="2"/>
        <v>0</v>
      </c>
      <c r="K37" s="17">
        <v>3</v>
      </c>
      <c r="L37" s="36">
        <f t="shared" si="3"/>
        <v>6.8181818181818183</v>
      </c>
      <c r="M37" s="17">
        <v>41</v>
      </c>
      <c r="N37" s="36">
        <f t="shared" si="4"/>
        <v>93.181818181818187</v>
      </c>
      <c r="O37" s="17">
        <v>0</v>
      </c>
      <c r="P37" s="36">
        <f t="shared" si="5"/>
        <v>0</v>
      </c>
      <c r="Q37" s="27"/>
    </row>
    <row r="38" spans="1:17" s="37" customFormat="1" ht="18" customHeight="1">
      <c r="A38" s="17">
        <v>29</v>
      </c>
      <c r="B38" s="28" t="s">
        <v>78</v>
      </c>
      <c r="C38" s="26">
        <f t="shared" si="6"/>
        <v>39</v>
      </c>
      <c r="D38" s="50">
        <v>34</v>
      </c>
      <c r="E38" s="18">
        <f>C38-F38</f>
        <v>10</v>
      </c>
      <c r="F38" s="19">
        <v>29</v>
      </c>
      <c r="G38" s="17">
        <v>0</v>
      </c>
      <c r="H38" s="36">
        <f t="shared" si="1"/>
        <v>0</v>
      </c>
      <c r="I38" s="17">
        <v>1</v>
      </c>
      <c r="J38" s="36">
        <f t="shared" si="2"/>
        <v>2.5641025641025643</v>
      </c>
      <c r="K38" s="17">
        <v>9</v>
      </c>
      <c r="L38" s="36">
        <f t="shared" si="3"/>
        <v>23.076923076923077</v>
      </c>
      <c r="M38" s="17">
        <v>29</v>
      </c>
      <c r="N38" s="36">
        <f t="shared" si="4"/>
        <v>74.358974358974365</v>
      </c>
      <c r="O38" s="17">
        <v>0</v>
      </c>
      <c r="P38" s="36">
        <f t="shared" si="5"/>
        <v>0</v>
      </c>
      <c r="Q38" s="27"/>
    </row>
    <row r="39" spans="1:17" s="37" customFormat="1" ht="18" customHeight="1">
      <c r="A39" s="17">
        <v>30</v>
      </c>
      <c r="B39" s="28" t="s">
        <v>79</v>
      </c>
      <c r="C39" s="26">
        <f t="shared" si="6"/>
        <v>45</v>
      </c>
      <c r="D39" s="50">
        <v>43</v>
      </c>
      <c r="E39" s="18">
        <f>C39-F39</f>
        <v>5</v>
      </c>
      <c r="F39" s="19">
        <v>40</v>
      </c>
      <c r="G39" s="17">
        <v>1</v>
      </c>
      <c r="H39" s="36">
        <f t="shared" si="1"/>
        <v>2.2222222222222223</v>
      </c>
      <c r="I39" s="17">
        <v>2</v>
      </c>
      <c r="J39" s="36">
        <f t="shared" si="2"/>
        <v>4.4444444444444446</v>
      </c>
      <c r="K39" s="17">
        <v>10</v>
      </c>
      <c r="L39" s="36">
        <f t="shared" si="3"/>
        <v>22.222222222222221</v>
      </c>
      <c r="M39" s="17">
        <v>30</v>
      </c>
      <c r="N39" s="36">
        <f t="shared" si="4"/>
        <v>66.666666666666671</v>
      </c>
      <c r="O39" s="17">
        <v>2</v>
      </c>
      <c r="P39" s="36">
        <f t="shared" si="5"/>
        <v>4.4444444444444446</v>
      </c>
      <c r="Q39" s="27"/>
    </row>
    <row r="40" spans="1:17" s="37" customFormat="1" ht="18" customHeight="1">
      <c r="A40" s="17">
        <v>31</v>
      </c>
      <c r="B40" s="30" t="s">
        <v>80</v>
      </c>
      <c r="C40" s="26">
        <f t="shared" si="6"/>
        <v>51</v>
      </c>
      <c r="D40" s="50">
        <v>3</v>
      </c>
      <c r="E40" s="18">
        <f t="shared" si="0"/>
        <v>29</v>
      </c>
      <c r="F40" s="19">
        <v>22</v>
      </c>
      <c r="G40" s="17">
        <v>0</v>
      </c>
      <c r="H40" s="36">
        <f t="shared" si="1"/>
        <v>0</v>
      </c>
      <c r="I40" s="17">
        <v>0</v>
      </c>
      <c r="J40" s="36">
        <f t="shared" si="2"/>
        <v>0</v>
      </c>
      <c r="K40" s="17">
        <v>3</v>
      </c>
      <c r="L40" s="36">
        <f t="shared" si="3"/>
        <v>5.882352941176471</v>
      </c>
      <c r="M40" s="17">
        <v>47</v>
      </c>
      <c r="N40" s="36">
        <f t="shared" si="4"/>
        <v>92.156862745098039</v>
      </c>
      <c r="O40" s="17">
        <v>1</v>
      </c>
      <c r="P40" s="36">
        <f t="shared" si="5"/>
        <v>1.9607843137254901</v>
      </c>
      <c r="Q40" s="27"/>
    </row>
    <row r="41" spans="1:17" s="37" customFormat="1" ht="18" customHeight="1">
      <c r="A41" s="17">
        <v>32</v>
      </c>
      <c r="B41" s="30" t="s">
        <v>81</v>
      </c>
      <c r="C41" s="26">
        <f t="shared" si="6"/>
        <v>31</v>
      </c>
      <c r="D41" s="50">
        <v>1</v>
      </c>
      <c r="E41" s="18">
        <f t="shared" si="0"/>
        <v>20</v>
      </c>
      <c r="F41" s="19">
        <v>11</v>
      </c>
      <c r="G41" s="17">
        <v>0</v>
      </c>
      <c r="H41" s="36">
        <f t="shared" si="1"/>
        <v>0</v>
      </c>
      <c r="I41" s="17">
        <v>0</v>
      </c>
      <c r="J41" s="36">
        <f t="shared" si="2"/>
        <v>0</v>
      </c>
      <c r="K41" s="17">
        <v>0</v>
      </c>
      <c r="L41" s="36">
        <f t="shared" si="3"/>
        <v>0</v>
      </c>
      <c r="M41" s="17">
        <v>31</v>
      </c>
      <c r="N41" s="36">
        <f t="shared" si="4"/>
        <v>100</v>
      </c>
      <c r="O41" s="17">
        <v>0</v>
      </c>
      <c r="P41" s="36">
        <f t="shared" si="5"/>
        <v>0</v>
      </c>
      <c r="Q41" s="27"/>
    </row>
    <row r="42" spans="1:17" s="37" customFormat="1" ht="18" customHeight="1">
      <c r="A42" s="17">
        <v>33</v>
      </c>
      <c r="B42" s="30" t="s">
        <v>82</v>
      </c>
      <c r="C42" s="26">
        <f t="shared" si="6"/>
        <v>32</v>
      </c>
      <c r="D42" s="50">
        <v>3</v>
      </c>
      <c r="E42" s="18">
        <f t="shared" si="0"/>
        <v>8</v>
      </c>
      <c r="F42" s="19">
        <v>24</v>
      </c>
      <c r="G42" s="17">
        <v>0</v>
      </c>
      <c r="H42" s="36">
        <f t="shared" si="1"/>
        <v>0</v>
      </c>
      <c r="I42" s="17">
        <v>0</v>
      </c>
      <c r="J42" s="36">
        <f t="shared" si="2"/>
        <v>0</v>
      </c>
      <c r="K42" s="17">
        <v>0</v>
      </c>
      <c r="L42" s="36">
        <f t="shared" si="3"/>
        <v>0</v>
      </c>
      <c r="M42" s="17">
        <v>32</v>
      </c>
      <c r="N42" s="36">
        <f t="shared" si="4"/>
        <v>100</v>
      </c>
      <c r="O42" s="17">
        <v>0</v>
      </c>
      <c r="P42" s="36">
        <f t="shared" si="5"/>
        <v>0</v>
      </c>
      <c r="Q42" s="27"/>
    </row>
    <row r="43" spans="1:17" s="37" customFormat="1" ht="18" customHeight="1">
      <c r="A43" s="17">
        <v>34</v>
      </c>
      <c r="B43" s="30" t="s">
        <v>83</v>
      </c>
      <c r="C43" s="26">
        <f t="shared" si="6"/>
        <v>45</v>
      </c>
      <c r="D43" s="50">
        <v>4</v>
      </c>
      <c r="E43" s="41">
        <f>C43-F43</f>
        <v>26</v>
      </c>
      <c r="F43" s="19">
        <v>19</v>
      </c>
      <c r="G43" s="17">
        <v>0</v>
      </c>
      <c r="H43" s="36">
        <f t="shared" si="1"/>
        <v>0</v>
      </c>
      <c r="I43" s="17">
        <v>0</v>
      </c>
      <c r="J43" s="36">
        <f t="shared" si="2"/>
        <v>0</v>
      </c>
      <c r="K43" s="17">
        <v>4</v>
      </c>
      <c r="L43" s="36">
        <f t="shared" si="3"/>
        <v>8.8888888888888893</v>
      </c>
      <c r="M43" s="17">
        <v>40</v>
      </c>
      <c r="N43" s="36">
        <f t="shared" si="4"/>
        <v>88.888888888888886</v>
      </c>
      <c r="O43" s="17">
        <v>1</v>
      </c>
      <c r="P43" s="36">
        <f t="shared" si="5"/>
        <v>2.2222222222222223</v>
      </c>
      <c r="Q43" s="27"/>
    </row>
    <row r="44" spans="1:17" s="7" customFormat="1" ht="24.95" customHeight="1">
      <c r="A44" s="77" t="s">
        <v>11</v>
      </c>
      <c r="B44" s="77"/>
      <c r="C44" s="21">
        <f>SUM(C10:C43)</f>
        <v>1333</v>
      </c>
      <c r="D44" s="21">
        <f>SUM(D10:D43)</f>
        <v>92</v>
      </c>
      <c r="E44" s="21">
        <f>SUM(E10:E43)</f>
        <v>416</v>
      </c>
      <c r="F44" s="21">
        <f>SUM(F10:F43)</f>
        <v>917</v>
      </c>
      <c r="G44" s="21">
        <f>SUM(G10:G43)</f>
        <v>3</v>
      </c>
      <c r="H44" s="55">
        <f>G44*100/C44</f>
        <v>0.2250562640660165</v>
      </c>
      <c r="I44" s="21">
        <f>SUM(I10:I43)</f>
        <v>18</v>
      </c>
      <c r="J44" s="55">
        <f>I44*100/C44</f>
        <v>1.350337584396099</v>
      </c>
      <c r="K44" s="21">
        <f>SUM(K10:K43)</f>
        <v>93</v>
      </c>
      <c r="L44" s="55">
        <f>K44*100/C44</f>
        <v>6.9767441860465116</v>
      </c>
      <c r="M44" s="21">
        <f>SUM(M10:M43)</f>
        <v>1201</v>
      </c>
      <c r="N44" s="55">
        <f t="shared" si="4"/>
        <v>90.097524381095269</v>
      </c>
      <c r="O44" s="21">
        <f>SUM(O10:O43)</f>
        <v>18</v>
      </c>
      <c r="P44" s="55">
        <f t="shared" si="5"/>
        <v>1.350337584396099</v>
      </c>
      <c r="Q44" s="21"/>
    </row>
    <row r="45" spans="1:17" ht="15" customHeight="1">
      <c r="B45" s="12"/>
      <c r="C45" s="12"/>
      <c r="D45" s="12"/>
      <c r="E45" s="12"/>
      <c r="F45" s="12"/>
      <c r="L45" s="12"/>
      <c r="M45" s="12"/>
      <c r="N45" s="12"/>
      <c r="O45" s="12"/>
      <c r="P45" s="12"/>
      <c r="Q45" s="12"/>
    </row>
    <row r="46" spans="1:17" ht="18" customHeight="1">
      <c r="L46" s="75" t="s">
        <v>46</v>
      </c>
      <c r="M46" s="75"/>
      <c r="N46" s="75"/>
      <c r="O46" s="75"/>
      <c r="P46" s="75"/>
      <c r="Q46" s="75"/>
    </row>
    <row r="47" spans="1:17" ht="18" customHeight="1">
      <c r="A47" s="8"/>
      <c r="B47" s="58"/>
      <c r="C47" s="58"/>
      <c r="D47" s="58"/>
      <c r="E47" s="58"/>
      <c r="F47" s="58"/>
      <c r="G47" s="8"/>
      <c r="H47" s="8"/>
      <c r="I47" s="8"/>
      <c r="L47" s="58" t="s">
        <v>19</v>
      </c>
      <c r="M47" s="58"/>
      <c r="N47" s="58"/>
      <c r="O47" s="58"/>
      <c r="P47" s="58"/>
      <c r="Q47" s="58"/>
    </row>
    <row r="48" spans="1:17" ht="18" customHeight="1">
      <c r="B48" s="58" t="s">
        <v>27</v>
      </c>
      <c r="C48" s="58"/>
      <c r="D48" s="58"/>
      <c r="E48" s="58"/>
      <c r="F48" s="58"/>
      <c r="L48" s="76" t="s">
        <v>18</v>
      </c>
      <c r="M48" s="76"/>
      <c r="N48" s="76"/>
      <c r="O48" s="76"/>
      <c r="P48" s="76"/>
      <c r="Q48" s="76"/>
    </row>
    <row r="49" spans="1:17" ht="17.100000000000001" customHeight="1">
      <c r="B49" s="12"/>
      <c r="C49" s="12"/>
      <c r="D49" s="12"/>
      <c r="E49" s="12"/>
      <c r="F49" s="12"/>
      <c r="L49" s="12"/>
      <c r="M49" s="12"/>
      <c r="N49" s="12"/>
      <c r="O49" s="12"/>
      <c r="P49" s="12"/>
      <c r="Q49" s="12"/>
    </row>
    <row r="50" spans="1:17" ht="17.100000000000001" customHeight="1">
      <c r="B50" s="12"/>
      <c r="C50" s="12"/>
      <c r="D50" s="12"/>
      <c r="E50" s="12"/>
      <c r="F50" s="12"/>
      <c r="L50" s="12"/>
      <c r="M50" s="12"/>
      <c r="N50" s="12"/>
      <c r="O50" s="12"/>
      <c r="P50" s="12"/>
      <c r="Q50" s="12"/>
    </row>
    <row r="51" spans="1:17" ht="17.100000000000001" customHeight="1">
      <c r="B51" s="12"/>
      <c r="C51" s="12"/>
      <c r="D51" s="12"/>
      <c r="E51" s="12"/>
      <c r="F51" s="12"/>
      <c r="L51" s="12"/>
      <c r="M51" s="12"/>
      <c r="N51" s="12"/>
      <c r="O51" s="12"/>
      <c r="P51" s="12"/>
      <c r="Q51" s="12"/>
    </row>
    <row r="52" spans="1:17" ht="17.100000000000001" customHeight="1">
      <c r="B52" s="12"/>
      <c r="C52" s="12"/>
      <c r="D52" s="12"/>
      <c r="E52" s="12"/>
      <c r="F52" s="12"/>
      <c r="L52" s="12"/>
      <c r="M52" s="12"/>
      <c r="N52" s="12"/>
      <c r="O52" s="12"/>
      <c r="P52" s="12"/>
      <c r="Q52" s="12"/>
    </row>
    <row r="53" spans="1:17" ht="18" customHeight="1">
      <c r="B53" s="57" t="s">
        <v>44</v>
      </c>
      <c r="C53" s="57"/>
      <c r="D53" s="57"/>
      <c r="E53" s="57"/>
      <c r="F53" s="57"/>
      <c r="L53" s="58" t="s">
        <v>22</v>
      </c>
      <c r="M53" s="58"/>
      <c r="N53" s="58"/>
      <c r="O53" s="58"/>
      <c r="P53" s="58"/>
      <c r="Q53" s="58"/>
    </row>
    <row r="54" spans="1:17" ht="18" customHeight="1">
      <c r="B54" s="48"/>
      <c r="C54" s="48"/>
      <c r="D54" s="48"/>
      <c r="E54" s="48"/>
      <c r="F54" s="48"/>
      <c r="L54" s="49"/>
      <c r="M54" s="49"/>
      <c r="N54" s="49"/>
      <c r="O54" s="49"/>
      <c r="P54" s="49"/>
      <c r="Q54" s="49"/>
    </row>
    <row r="55" spans="1:17" ht="18" customHeight="1">
      <c r="A55" s="47" t="s">
        <v>36</v>
      </c>
      <c r="B55" s="9"/>
      <c r="C55" s="52">
        <f>SUM(G44,I44,K44,M44)</f>
        <v>1315</v>
      </c>
      <c r="D55" s="53">
        <f>C55*100/C44</f>
        <v>98.649662415603899</v>
      </c>
    </row>
    <row r="56" spans="1:17" ht="18" customHeight="1">
      <c r="A56" s="42" t="s">
        <v>47</v>
      </c>
      <c r="C56" s="52">
        <f>O44</f>
        <v>18</v>
      </c>
      <c r="D56" s="54">
        <f>C56*100/C44</f>
        <v>1.350337584396099</v>
      </c>
      <c r="E56" s="9"/>
      <c r="F56" s="9"/>
      <c r="L56" s="9"/>
      <c r="M56" s="9"/>
      <c r="N56" s="9"/>
      <c r="O56" s="9"/>
      <c r="P56" s="9"/>
      <c r="Q56" s="9"/>
    </row>
    <row r="57" spans="1:17" ht="17.100000000000001" customHeight="1">
      <c r="A57" s="42"/>
      <c r="C57" s="43"/>
      <c r="D57" s="44"/>
    </row>
    <row r="58" spans="1:17" ht="20.100000000000001" customHeight="1"/>
    <row r="59" spans="1:17" ht="20.100000000000001" customHeight="1"/>
  </sheetData>
  <mergeCells count="30">
    <mergeCell ref="A4:F4"/>
    <mergeCell ref="K1:Q1"/>
    <mergeCell ref="K2:Q2"/>
    <mergeCell ref="A2:F2"/>
    <mergeCell ref="K3:Q3"/>
    <mergeCell ref="A1:F1"/>
    <mergeCell ref="A3:F3"/>
    <mergeCell ref="A44:B44"/>
    <mergeCell ref="D8:D9"/>
    <mergeCell ref="E8:E9"/>
    <mergeCell ref="I8:J8"/>
    <mergeCell ref="K8:L8"/>
    <mergeCell ref="B53:F53"/>
    <mergeCell ref="L53:Q53"/>
    <mergeCell ref="L46:Q46"/>
    <mergeCell ref="L47:Q47"/>
    <mergeCell ref="B48:F48"/>
    <mergeCell ref="L48:Q48"/>
    <mergeCell ref="B47:F47"/>
    <mergeCell ref="A5:Q5"/>
    <mergeCell ref="A7:A9"/>
    <mergeCell ref="B7:B9"/>
    <mergeCell ref="C7:F7"/>
    <mergeCell ref="G7:P7"/>
    <mergeCell ref="Q7:Q9"/>
    <mergeCell ref="C8:C9"/>
    <mergeCell ref="M8:N8"/>
    <mergeCell ref="F8:F9"/>
    <mergeCell ref="G8:H8"/>
    <mergeCell ref="O8:P8"/>
  </mergeCells>
  <phoneticPr fontId="1" type="noConversion"/>
  <pageMargins left="0.6" right="0.25" top="0.3" bottom="0.5" header="0" footer="0.2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view="pageBreakPreview" zoomScaleNormal="100" workbookViewId="0">
      <selection activeCell="G23" sqref="G23"/>
    </sheetView>
  </sheetViews>
  <sheetFormatPr defaultRowHeight="15"/>
  <cols>
    <col min="1" max="1" width="5" style="3" customWidth="1"/>
    <col min="2" max="2" width="13.625" style="3" customWidth="1"/>
    <col min="3" max="3" width="7.625" style="3" customWidth="1"/>
    <col min="4" max="5" width="5.625" style="3" customWidth="1"/>
    <col min="6" max="6" width="6.125" style="3" customWidth="1"/>
    <col min="7" max="7" width="5.625" style="3" customWidth="1"/>
    <col min="8" max="8" width="6.125" style="3" customWidth="1"/>
    <col min="9" max="9" width="5.625" style="3" customWidth="1"/>
    <col min="10" max="10" width="6.625" style="3" customWidth="1"/>
    <col min="11" max="11" width="5.625" style="3" customWidth="1"/>
    <col min="12" max="12" width="6.625" style="3" customWidth="1"/>
    <col min="13" max="13" width="5.625" style="3" customWidth="1"/>
    <col min="14" max="14" width="6.625" style="3" customWidth="1"/>
    <col min="15" max="15" width="5.625" style="3" customWidth="1"/>
    <col min="16" max="16" width="6.625" style="3" customWidth="1"/>
    <col min="17" max="17" width="5.625" style="3" customWidth="1"/>
    <col min="18" max="18" width="6.625" style="3" customWidth="1"/>
    <col min="19" max="19" width="5.625" style="3" customWidth="1"/>
    <col min="20" max="20" width="6.625" style="3" customWidth="1"/>
    <col min="21" max="21" width="10.625" style="3" customWidth="1"/>
    <col min="22" max="16384" width="9" style="3"/>
  </cols>
  <sheetData>
    <row r="1" spans="1:21" ht="18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ht="18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18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</row>
    <row r="4" spans="1:21" ht="18" customHeight="1">
      <c r="A4" s="72"/>
      <c r="B4" s="72"/>
      <c r="C4" s="72"/>
      <c r="D4" s="72"/>
      <c r="E4" s="72"/>
      <c r="F4" s="72"/>
      <c r="G4" s="8"/>
    </row>
    <row r="5" spans="1:21" s="4" customFormat="1" ht="45" customHeight="1">
      <c r="A5" s="73" t="s">
        <v>29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</row>
    <row r="6" spans="1:21" s="4" customFormat="1" ht="18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s="10" customFormat="1" ht="20.100000000000001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81"/>
      <c r="U7" s="61" t="s">
        <v>28</v>
      </c>
    </row>
    <row r="8" spans="1:21" s="5" customFormat="1" ht="20.100000000000001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15</v>
      </c>
      <c r="N8" s="65"/>
      <c r="O8" s="65" t="s">
        <v>3</v>
      </c>
      <c r="P8" s="65"/>
      <c r="Q8" s="65" t="s">
        <v>16</v>
      </c>
      <c r="R8" s="65"/>
      <c r="S8" s="65" t="s">
        <v>17</v>
      </c>
      <c r="T8" s="65"/>
      <c r="U8" s="62"/>
    </row>
    <row r="9" spans="1:21" ht="20.100000000000001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" t="s">
        <v>4</v>
      </c>
      <c r="R9" s="6" t="s">
        <v>5</v>
      </c>
      <c r="S9" s="6" t="s">
        <v>4</v>
      </c>
      <c r="T9" s="6" t="s">
        <v>5</v>
      </c>
      <c r="U9" s="63"/>
    </row>
    <row r="10" spans="1:21" s="4" customFormat="1" ht="30" customHeight="1">
      <c r="A10" s="78">
        <v>1</v>
      </c>
      <c r="B10" s="28" t="s">
        <v>30</v>
      </c>
      <c r="C10" s="26">
        <f>SUM(G10,I10,K10,M10,O10,Q10,S10,U10)</f>
        <v>19</v>
      </c>
      <c r="D10" s="17"/>
      <c r="E10" s="18">
        <f>C10-F10</f>
        <v>4</v>
      </c>
      <c r="F10" s="19">
        <v>15</v>
      </c>
      <c r="G10" s="23">
        <v>0</v>
      </c>
      <c r="H10" s="36">
        <f>G10*100/C10</f>
        <v>0</v>
      </c>
      <c r="I10" s="23">
        <v>0</v>
      </c>
      <c r="J10" s="36">
        <f>I10*100/C10</f>
        <v>0</v>
      </c>
      <c r="K10" s="23">
        <v>12</v>
      </c>
      <c r="L10" s="36">
        <f>K10*100/C10</f>
        <v>63.157894736842103</v>
      </c>
      <c r="M10" s="23">
        <v>7</v>
      </c>
      <c r="N10" s="36">
        <f>M10*100/C10</f>
        <v>36.842105263157897</v>
      </c>
      <c r="O10" s="23">
        <v>0</v>
      </c>
      <c r="P10" s="36">
        <f>O10*100/C10</f>
        <v>0</v>
      </c>
      <c r="Q10" s="23">
        <v>0</v>
      </c>
      <c r="R10" s="36">
        <f>Q10*100/C10</f>
        <v>0</v>
      </c>
      <c r="S10" s="23">
        <v>0</v>
      </c>
      <c r="T10" s="36">
        <f>S10*100/C10</f>
        <v>0</v>
      </c>
      <c r="U10" s="38">
        <v>0</v>
      </c>
    </row>
    <row r="11" spans="1:21" s="4" customFormat="1" ht="30" customHeight="1">
      <c r="A11" s="79"/>
      <c r="B11" s="28" t="s">
        <v>31</v>
      </c>
      <c r="C11" s="26">
        <f>SUM(G11,I11,K11,M11,O11,Q11,S11,U11)</f>
        <v>17</v>
      </c>
      <c r="D11" s="17"/>
      <c r="E11" s="18">
        <f>C11-F11</f>
        <v>3</v>
      </c>
      <c r="F11" s="19">
        <v>14</v>
      </c>
      <c r="G11" s="23">
        <v>0</v>
      </c>
      <c r="H11" s="36">
        <f>G11*100/C11</f>
        <v>0</v>
      </c>
      <c r="I11" s="23">
        <v>0</v>
      </c>
      <c r="J11" s="36">
        <f>I11*100/C11</f>
        <v>0</v>
      </c>
      <c r="K11" s="23">
        <v>5</v>
      </c>
      <c r="L11" s="36">
        <f>K11*100/C11</f>
        <v>29.411764705882351</v>
      </c>
      <c r="M11" s="23">
        <v>10</v>
      </c>
      <c r="N11" s="36">
        <f>M11*100/C11</f>
        <v>58.823529411764703</v>
      </c>
      <c r="O11" s="23">
        <v>0</v>
      </c>
      <c r="P11" s="36">
        <f>O11*100/C11</f>
        <v>0</v>
      </c>
      <c r="Q11" s="23">
        <v>0</v>
      </c>
      <c r="R11" s="36">
        <f>Q11*100/C11</f>
        <v>0</v>
      </c>
      <c r="S11" s="23">
        <v>0</v>
      </c>
      <c r="T11" s="36">
        <f>S11*100/C11</f>
        <v>0</v>
      </c>
      <c r="U11" s="38">
        <v>2</v>
      </c>
    </row>
    <row r="12" spans="1:21" s="4" customFormat="1" ht="30" customHeight="1">
      <c r="A12" s="80"/>
      <c r="B12" s="28" t="s">
        <v>32</v>
      </c>
      <c r="C12" s="26">
        <f>SUM(G12,I12,K12,M12,O12,Q12,S12,U12)</f>
        <v>12</v>
      </c>
      <c r="D12" s="17"/>
      <c r="E12" s="18">
        <f>C12-F12</f>
        <v>6</v>
      </c>
      <c r="F12" s="19">
        <v>6</v>
      </c>
      <c r="G12" s="23">
        <v>0</v>
      </c>
      <c r="H12" s="36">
        <f>G12*100/C12</f>
        <v>0</v>
      </c>
      <c r="I12" s="23">
        <v>0</v>
      </c>
      <c r="J12" s="36">
        <f>I12*100/C12</f>
        <v>0</v>
      </c>
      <c r="K12" s="23">
        <v>6</v>
      </c>
      <c r="L12" s="36">
        <f>K12*100/C12</f>
        <v>50</v>
      </c>
      <c r="M12" s="23">
        <v>3</v>
      </c>
      <c r="N12" s="36">
        <f>M12*100/C12</f>
        <v>25</v>
      </c>
      <c r="O12" s="23">
        <v>0</v>
      </c>
      <c r="P12" s="36">
        <f>O12*100/C12</f>
        <v>0</v>
      </c>
      <c r="Q12" s="23">
        <v>0</v>
      </c>
      <c r="R12" s="36">
        <f>Q12*100/C12</f>
        <v>0</v>
      </c>
      <c r="S12" s="23">
        <v>3</v>
      </c>
      <c r="T12" s="36">
        <f>S12*100/C12</f>
        <v>25</v>
      </c>
      <c r="U12" s="38">
        <v>0</v>
      </c>
    </row>
    <row r="13" spans="1:21" s="7" customFormat="1" ht="30" customHeight="1">
      <c r="A13" s="59" t="s">
        <v>11</v>
      </c>
      <c r="B13" s="59"/>
      <c r="C13" s="33">
        <f>SUM(C10:C12)</f>
        <v>48</v>
      </c>
      <c r="D13" s="33">
        <f>SUM(D10:D12)</f>
        <v>0</v>
      </c>
      <c r="E13" s="33">
        <f>SUM(E10:E12)</f>
        <v>13</v>
      </c>
      <c r="F13" s="33">
        <f>SUM(F10:F12)</f>
        <v>35</v>
      </c>
      <c r="G13" s="34">
        <f>SUM(G10:G12)</f>
        <v>0</v>
      </c>
      <c r="H13" s="35">
        <f>G13*100/C13</f>
        <v>0</v>
      </c>
      <c r="I13" s="34">
        <f>SUM(I10:I12)</f>
        <v>0</v>
      </c>
      <c r="J13" s="35">
        <f>I13*100/C13</f>
        <v>0</v>
      </c>
      <c r="K13" s="34">
        <f>SUM(K10:K12)</f>
        <v>23</v>
      </c>
      <c r="L13" s="35">
        <f>K13*100/C13</f>
        <v>47.916666666666664</v>
      </c>
      <c r="M13" s="34">
        <f>SUM(M10:M12)</f>
        <v>20</v>
      </c>
      <c r="N13" s="35">
        <f>M13*100/C13</f>
        <v>41.666666666666664</v>
      </c>
      <c r="O13" s="34">
        <f>SUM(O10:O12)</f>
        <v>0</v>
      </c>
      <c r="P13" s="35">
        <f>O13*100/C13</f>
        <v>0</v>
      </c>
      <c r="Q13" s="34">
        <f>SUM(Q10:Q12)</f>
        <v>0</v>
      </c>
      <c r="R13" s="35">
        <f>Q13*100/C13</f>
        <v>0</v>
      </c>
      <c r="S13" s="34">
        <f>SUM(S10:S12)</f>
        <v>3</v>
      </c>
      <c r="T13" s="35">
        <f>S13*100/C13</f>
        <v>6.25</v>
      </c>
      <c r="U13" s="34">
        <f>SUM(U10:U12)</f>
        <v>2</v>
      </c>
    </row>
    <row r="14" spans="1:21" ht="18" customHeight="1">
      <c r="A14" s="3" t="s">
        <v>39</v>
      </c>
    </row>
    <row r="15" spans="1:21" ht="18" customHeight="1">
      <c r="L15" s="60" t="s">
        <v>35</v>
      </c>
      <c r="M15" s="60"/>
      <c r="N15" s="60"/>
      <c r="O15" s="60"/>
      <c r="P15" s="60"/>
      <c r="Q15" s="60"/>
      <c r="R15" s="60"/>
      <c r="S15" s="60"/>
      <c r="T15" s="60"/>
      <c r="U15" s="60"/>
    </row>
    <row r="16" spans="1:21" ht="18" customHeight="1">
      <c r="A16" s="8"/>
      <c r="B16" s="58"/>
      <c r="C16" s="58"/>
      <c r="D16" s="58"/>
      <c r="E16" s="58"/>
      <c r="F16" s="58"/>
      <c r="G16" s="8"/>
      <c r="H16" s="8"/>
      <c r="I16" s="8"/>
      <c r="L16" s="58" t="s">
        <v>19</v>
      </c>
      <c r="M16" s="58"/>
      <c r="N16" s="58"/>
      <c r="O16" s="58"/>
      <c r="P16" s="58"/>
      <c r="Q16" s="58"/>
      <c r="R16" s="58"/>
      <c r="S16" s="58"/>
      <c r="T16" s="58"/>
      <c r="U16" s="58"/>
    </row>
    <row r="17" spans="1:21" ht="18" customHeight="1">
      <c r="B17" s="58" t="s">
        <v>23</v>
      </c>
      <c r="C17" s="58"/>
      <c r="D17" s="58"/>
      <c r="E17" s="58"/>
      <c r="F17" s="58"/>
      <c r="L17" s="58" t="s">
        <v>18</v>
      </c>
      <c r="M17" s="58"/>
      <c r="N17" s="58"/>
      <c r="O17" s="58"/>
      <c r="P17" s="58"/>
      <c r="Q17" s="58"/>
      <c r="R17" s="58"/>
      <c r="S17" s="58"/>
      <c r="T17" s="58"/>
      <c r="U17" s="58"/>
    </row>
    <row r="18" spans="1:21" ht="18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ht="18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ht="18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ht="18" customHeight="1">
      <c r="B21" s="12"/>
      <c r="C21" s="12"/>
      <c r="D21" s="12"/>
      <c r="E21" s="12"/>
      <c r="F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ht="18" customHeight="1">
      <c r="B22" s="57" t="s">
        <v>24</v>
      </c>
      <c r="C22" s="57"/>
      <c r="D22" s="57"/>
      <c r="E22" s="57"/>
      <c r="F22" s="57"/>
      <c r="L22" s="58" t="s">
        <v>22</v>
      </c>
      <c r="M22" s="58"/>
      <c r="N22" s="58"/>
      <c r="O22" s="58"/>
      <c r="P22" s="58"/>
      <c r="Q22" s="58"/>
      <c r="R22" s="58"/>
      <c r="S22" s="58"/>
      <c r="T22" s="58"/>
      <c r="U22" s="58"/>
    </row>
    <row r="23" spans="1:21" ht="15.95" customHeight="1">
      <c r="A23" s="47" t="s">
        <v>36</v>
      </c>
      <c r="B23" s="9"/>
      <c r="C23" s="43">
        <f>SUM(G13,I13,K13,M13,O13)</f>
        <v>43</v>
      </c>
      <c r="D23" s="45">
        <f>C23*100/C13</f>
        <v>89.583333333333329</v>
      </c>
      <c r="E23" s="9"/>
      <c r="F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15.95" customHeight="1">
      <c r="A24" s="42" t="s">
        <v>37</v>
      </c>
      <c r="C24" s="43">
        <f>SUM(Q13,S13)</f>
        <v>3</v>
      </c>
      <c r="D24" s="44">
        <f>C24*100/C13</f>
        <v>6.25</v>
      </c>
    </row>
    <row r="25" spans="1:21" ht="15.95" customHeight="1">
      <c r="A25" s="42" t="s">
        <v>38</v>
      </c>
      <c r="C25" s="43">
        <f>U13</f>
        <v>2</v>
      </c>
      <c r="D25" s="44">
        <f>C25*100/C13</f>
        <v>4.166666666666667</v>
      </c>
    </row>
    <row r="26" spans="1:21" ht="20.100000000000001" customHeight="1"/>
  </sheetData>
  <mergeCells count="33">
    <mergeCell ref="A3:F3"/>
    <mergeCell ref="K3:U3"/>
    <mergeCell ref="A4:F4"/>
    <mergeCell ref="A5:U5"/>
    <mergeCell ref="A1:F1"/>
    <mergeCell ref="K1:U1"/>
    <mergeCell ref="A2:F2"/>
    <mergeCell ref="K2:U2"/>
    <mergeCell ref="A7:A9"/>
    <mergeCell ref="B7:B9"/>
    <mergeCell ref="C7:F7"/>
    <mergeCell ref="G7:T7"/>
    <mergeCell ref="Q8:R8"/>
    <mergeCell ref="S8:T8"/>
    <mergeCell ref="U7:U9"/>
    <mergeCell ref="C8:C9"/>
    <mergeCell ref="D8:D9"/>
    <mergeCell ref="E8:E9"/>
    <mergeCell ref="F8:F9"/>
    <mergeCell ref="G8:H8"/>
    <mergeCell ref="I8:J8"/>
    <mergeCell ref="K8:L8"/>
    <mergeCell ref="M8:N8"/>
    <mergeCell ref="O8:P8"/>
    <mergeCell ref="B17:F17"/>
    <mergeCell ref="L17:U17"/>
    <mergeCell ref="B22:F22"/>
    <mergeCell ref="L22:U22"/>
    <mergeCell ref="A10:A12"/>
    <mergeCell ref="A13:B13"/>
    <mergeCell ref="L15:U15"/>
    <mergeCell ref="B16:F16"/>
    <mergeCell ref="L16:U16"/>
  </mergeCells>
  <phoneticPr fontId="1" type="noConversion"/>
  <pageMargins left="0.59055118110236227" right="0.19685039370078741" top="0.59055118110236227" bottom="0.59055118110236227" header="0" footer="0.19685039370078741"/>
  <pageSetup paperSize="9" scale="98" orientation="landscape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view="pageBreakPreview" zoomScaleNormal="100" workbookViewId="0">
      <selection activeCell="C18" sqref="C18"/>
    </sheetView>
  </sheetViews>
  <sheetFormatPr defaultRowHeight="15"/>
  <cols>
    <col min="1" max="1" width="5" style="3" customWidth="1"/>
    <col min="2" max="2" width="10.25" style="3" bestFit="1" customWidth="1"/>
    <col min="3" max="3" width="7.625" style="3" customWidth="1"/>
    <col min="4" max="5" width="5.625" style="3" customWidth="1"/>
    <col min="6" max="6" width="6.125" style="3" customWidth="1"/>
    <col min="7" max="7" width="5.625" style="3" customWidth="1"/>
    <col min="8" max="8" width="6.125" style="3" customWidth="1"/>
    <col min="9" max="9" width="5.625" style="3" customWidth="1"/>
    <col min="10" max="10" width="6.625" style="3" customWidth="1"/>
    <col min="11" max="11" width="5.625" style="3" customWidth="1"/>
    <col min="12" max="12" width="6.625" style="3" customWidth="1"/>
    <col min="13" max="13" width="5.625" style="3" customWidth="1"/>
    <col min="14" max="14" width="6.625" style="3" customWidth="1"/>
    <col min="15" max="15" width="5.625" style="3" customWidth="1"/>
    <col min="16" max="16" width="6.625" style="3" customWidth="1"/>
    <col min="17" max="17" width="5.625" style="3" customWidth="1"/>
    <col min="18" max="18" width="6.625" style="3" customWidth="1"/>
    <col min="19" max="19" width="5.625" style="3" customWidth="1"/>
    <col min="20" max="20" width="6.625" style="3" customWidth="1"/>
    <col min="21" max="21" width="10.625" style="3" customWidth="1"/>
    <col min="22" max="16384" width="9" style="3"/>
  </cols>
  <sheetData>
    <row r="1" spans="1:21" ht="18" customHeight="1">
      <c r="A1" s="72" t="s">
        <v>21</v>
      </c>
      <c r="B1" s="72"/>
      <c r="C1" s="72"/>
      <c r="D1" s="72"/>
      <c r="E1" s="72"/>
      <c r="F1" s="72"/>
      <c r="G1" s="13"/>
      <c r="K1" s="58" t="s">
        <v>6</v>
      </c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ht="18" customHeight="1">
      <c r="A2" s="58" t="s">
        <v>25</v>
      </c>
      <c r="B2" s="58"/>
      <c r="C2" s="58"/>
      <c r="D2" s="58"/>
      <c r="E2" s="58"/>
      <c r="F2" s="58"/>
      <c r="G2" s="13"/>
      <c r="K2" s="57" t="s">
        <v>7</v>
      </c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18" customHeight="1">
      <c r="A3" s="58" t="s">
        <v>26</v>
      </c>
      <c r="B3" s="58"/>
      <c r="C3" s="58"/>
      <c r="D3" s="58"/>
      <c r="E3" s="58"/>
      <c r="F3" s="58"/>
      <c r="G3" s="13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</row>
    <row r="4" spans="1:21" ht="18" customHeight="1">
      <c r="A4" s="72"/>
      <c r="B4" s="72"/>
      <c r="C4" s="72"/>
      <c r="D4" s="72"/>
      <c r="E4" s="72"/>
      <c r="F4" s="72"/>
      <c r="G4" s="8"/>
    </row>
    <row r="5" spans="1:21" s="4" customFormat="1" ht="54.95" customHeight="1">
      <c r="A5" s="73" t="s">
        <v>41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</row>
    <row r="6" spans="1:21" s="4" customFormat="1" ht="18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s="10" customFormat="1" ht="20.100000000000001" customHeight="1">
      <c r="A7" s="67" t="s">
        <v>0</v>
      </c>
      <c r="B7" s="67" t="s">
        <v>9</v>
      </c>
      <c r="C7" s="68" t="s">
        <v>10</v>
      </c>
      <c r="D7" s="68"/>
      <c r="E7" s="68"/>
      <c r="F7" s="68"/>
      <c r="G7" s="69" t="s">
        <v>8</v>
      </c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81"/>
      <c r="U7" s="61" t="s">
        <v>28</v>
      </c>
    </row>
    <row r="8" spans="1:21" s="5" customFormat="1" ht="20.100000000000001" customHeight="1">
      <c r="A8" s="67"/>
      <c r="B8" s="65"/>
      <c r="C8" s="64" t="s">
        <v>11</v>
      </c>
      <c r="D8" s="65" t="s">
        <v>12</v>
      </c>
      <c r="E8" s="65" t="s">
        <v>1</v>
      </c>
      <c r="F8" s="66" t="s">
        <v>2</v>
      </c>
      <c r="G8" s="65" t="s">
        <v>13</v>
      </c>
      <c r="H8" s="65"/>
      <c r="I8" s="65" t="s">
        <v>14</v>
      </c>
      <c r="J8" s="65"/>
      <c r="K8" s="65" t="s">
        <v>20</v>
      </c>
      <c r="L8" s="65"/>
      <c r="M8" s="65" t="s">
        <v>15</v>
      </c>
      <c r="N8" s="65"/>
      <c r="O8" s="65" t="s">
        <v>3</v>
      </c>
      <c r="P8" s="65"/>
      <c r="Q8" s="65" t="s">
        <v>16</v>
      </c>
      <c r="R8" s="65"/>
      <c r="S8" s="65" t="s">
        <v>17</v>
      </c>
      <c r="T8" s="65"/>
      <c r="U8" s="62"/>
    </row>
    <row r="9" spans="1:21" ht="20.100000000000001" customHeight="1">
      <c r="A9" s="67"/>
      <c r="B9" s="65"/>
      <c r="C9" s="64"/>
      <c r="D9" s="65"/>
      <c r="E9" s="65"/>
      <c r="F9" s="66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" t="s">
        <v>4</v>
      </c>
      <c r="R9" s="6" t="s">
        <v>5</v>
      </c>
      <c r="S9" s="6" t="s">
        <v>4</v>
      </c>
      <c r="T9" s="6" t="s">
        <v>5</v>
      </c>
      <c r="U9" s="63"/>
    </row>
    <row r="10" spans="1:21" s="4" customFormat="1" ht="35.1" customHeight="1">
      <c r="A10" s="16">
        <v>1</v>
      </c>
      <c r="B10" s="25" t="s">
        <v>33</v>
      </c>
      <c r="C10" s="26">
        <f>SUM(G10,I10,K10,M10,O10,Q10,S10,U10)</f>
        <v>26</v>
      </c>
      <c r="D10" s="17"/>
      <c r="E10" s="22">
        <f>C10-F10</f>
        <v>11</v>
      </c>
      <c r="F10" s="19">
        <v>15</v>
      </c>
      <c r="G10" s="23">
        <v>0</v>
      </c>
      <c r="H10" s="36">
        <f>G10*100/C10</f>
        <v>0</v>
      </c>
      <c r="I10" s="23">
        <v>1</v>
      </c>
      <c r="J10" s="36">
        <f>I10*100/C10</f>
        <v>3.8461538461538463</v>
      </c>
      <c r="K10" s="23">
        <v>1</v>
      </c>
      <c r="L10" s="36">
        <f>K10*100/C10</f>
        <v>3.8461538461538463</v>
      </c>
      <c r="M10" s="23">
        <v>12</v>
      </c>
      <c r="N10" s="36">
        <f>M10*100/C10</f>
        <v>46.153846153846153</v>
      </c>
      <c r="O10" s="23">
        <v>9</v>
      </c>
      <c r="P10" s="36">
        <f>O10*100/C10</f>
        <v>34.615384615384613</v>
      </c>
      <c r="Q10" s="23">
        <v>0</v>
      </c>
      <c r="R10" s="36">
        <f>Q10*100/C10</f>
        <v>0</v>
      </c>
      <c r="S10" s="23">
        <v>0</v>
      </c>
      <c r="T10" s="36">
        <f>S10*100/C10</f>
        <v>0</v>
      </c>
      <c r="U10" s="38">
        <v>3</v>
      </c>
    </row>
    <row r="11" spans="1:21" s="4" customFormat="1" ht="35.1" customHeight="1">
      <c r="A11" s="16">
        <v>2</v>
      </c>
      <c r="B11" s="28" t="s">
        <v>34</v>
      </c>
      <c r="C11" s="26">
        <f>SUM(G11,I11,K11,M11,O11,Q11,S11,U11)</f>
        <v>41</v>
      </c>
      <c r="D11" s="17">
        <v>3</v>
      </c>
      <c r="E11" s="24">
        <f>C11-F11</f>
        <v>26</v>
      </c>
      <c r="F11" s="19">
        <v>15</v>
      </c>
      <c r="G11" s="23">
        <v>0</v>
      </c>
      <c r="H11" s="36">
        <f>G11*100/C11</f>
        <v>0</v>
      </c>
      <c r="I11" s="23">
        <v>0</v>
      </c>
      <c r="J11" s="36">
        <f>I11*100/C11</f>
        <v>0</v>
      </c>
      <c r="K11" s="23">
        <v>1</v>
      </c>
      <c r="L11" s="36">
        <f>K11*100/C11</f>
        <v>2.4390243902439024</v>
      </c>
      <c r="M11" s="23">
        <v>8</v>
      </c>
      <c r="N11" s="36">
        <f>M11*100/C11</f>
        <v>19.512195121951219</v>
      </c>
      <c r="O11" s="23">
        <v>11</v>
      </c>
      <c r="P11" s="36">
        <f>O11*100/C11</f>
        <v>26.829268292682926</v>
      </c>
      <c r="Q11" s="23">
        <v>2</v>
      </c>
      <c r="R11" s="36">
        <f>Q11*100/C11</f>
        <v>4.8780487804878048</v>
      </c>
      <c r="S11" s="23">
        <v>0</v>
      </c>
      <c r="T11" s="36">
        <f>S11*100/C11</f>
        <v>0</v>
      </c>
      <c r="U11" s="38">
        <v>19</v>
      </c>
    </row>
    <row r="12" spans="1:21" s="7" customFormat="1" ht="35.1" customHeight="1">
      <c r="A12" s="59" t="s">
        <v>11</v>
      </c>
      <c r="B12" s="59"/>
      <c r="C12" s="33">
        <f>SUM(C10:C11)</f>
        <v>67</v>
      </c>
      <c r="D12" s="33">
        <f>SUM(D10:D11)</f>
        <v>3</v>
      </c>
      <c r="E12" s="33">
        <f>SUM(E10:E11)</f>
        <v>37</v>
      </c>
      <c r="F12" s="33">
        <f>SUM(F10:F11)</f>
        <v>30</v>
      </c>
      <c r="G12" s="34">
        <f>SUM(G10:G11)</f>
        <v>0</v>
      </c>
      <c r="H12" s="35">
        <f>G12*100/C12</f>
        <v>0</v>
      </c>
      <c r="I12" s="34">
        <f>SUM(I10:I11)</f>
        <v>1</v>
      </c>
      <c r="J12" s="35">
        <f>I12*100/C12</f>
        <v>1.4925373134328359</v>
      </c>
      <c r="K12" s="34">
        <f>SUM(K10:K11)</f>
        <v>2</v>
      </c>
      <c r="L12" s="35">
        <f>K12*100/C12</f>
        <v>2.9850746268656718</v>
      </c>
      <c r="M12" s="34">
        <f>SUM(M10:M11)</f>
        <v>20</v>
      </c>
      <c r="N12" s="35">
        <f>M12*100/C12</f>
        <v>29.850746268656717</v>
      </c>
      <c r="O12" s="34">
        <f>SUM(O10:O11)</f>
        <v>20</v>
      </c>
      <c r="P12" s="35">
        <f>O12*100/C12</f>
        <v>29.850746268656717</v>
      </c>
      <c r="Q12" s="34">
        <f>SUM(Q10:Q11)</f>
        <v>2</v>
      </c>
      <c r="R12" s="35">
        <f>Q12*100/C12</f>
        <v>2.9850746268656718</v>
      </c>
      <c r="S12" s="34">
        <f>SUM(S10:S11)</f>
        <v>0</v>
      </c>
      <c r="T12" s="35">
        <f>S12*100/C12</f>
        <v>0</v>
      </c>
      <c r="U12" s="34">
        <f>SUM(U10:U11)</f>
        <v>22</v>
      </c>
    </row>
    <row r="13" spans="1:21" ht="18" customHeight="1">
      <c r="A13" s="3" t="s">
        <v>40</v>
      </c>
    </row>
    <row r="14" spans="1:21" ht="18" customHeight="1">
      <c r="L14" s="60" t="s">
        <v>35</v>
      </c>
      <c r="M14" s="60"/>
      <c r="N14" s="60"/>
      <c r="O14" s="60"/>
      <c r="P14" s="60"/>
      <c r="Q14" s="60"/>
      <c r="R14" s="60"/>
      <c r="S14" s="60"/>
      <c r="T14" s="60"/>
      <c r="U14" s="60"/>
    </row>
    <row r="15" spans="1:21" ht="18" customHeight="1">
      <c r="A15" s="8"/>
      <c r="B15" s="58"/>
      <c r="C15" s="58"/>
      <c r="D15" s="58"/>
      <c r="E15" s="58"/>
      <c r="F15" s="58"/>
      <c r="G15" s="8"/>
      <c r="H15" s="8"/>
      <c r="I15" s="8"/>
      <c r="L15" s="58" t="s">
        <v>19</v>
      </c>
      <c r="M15" s="58"/>
      <c r="N15" s="58"/>
      <c r="O15" s="58"/>
      <c r="P15" s="58"/>
      <c r="Q15" s="58"/>
      <c r="R15" s="58"/>
      <c r="S15" s="58"/>
      <c r="T15" s="58"/>
      <c r="U15" s="58"/>
    </row>
    <row r="16" spans="1:21" ht="18" customHeight="1">
      <c r="B16" s="58" t="s">
        <v>23</v>
      </c>
      <c r="C16" s="58"/>
      <c r="D16" s="58"/>
      <c r="E16" s="58"/>
      <c r="F16" s="58"/>
      <c r="L16" s="58" t="s">
        <v>18</v>
      </c>
      <c r="M16" s="58"/>
      <c r="N16" s="58"/>
      <c r="O16" s="58"/>
      <c r="P16" s="58"/>
      <c r="Q16" s="58"/>
      <c r="R16" s="58"/>
      <c r="S16" s="58"/>
      <c r="T16" s="58"/>
      <c r="U16" s="58"/>
    </row>
    <row r="17" spans="1:21" ht="18" customHeight="1">
      <c r="B17" s="12"/>
      <c r="C17" s="12"/>
      <c r="D17" s="12"/>
      <c r="E17" s="12"/>
      <c r="F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ht="18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ht="18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ht="18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ht="18" customHeight="1">
      <c r="A21" s="46"/>
      <c r="B21" s="57" t="s">
        <v>24</v>
      </c>
      <c r="C21" s="57"/>
      <c r="D21" s="57"/>
      <c r="E21" s="57"/>
      <c r="F21" s="57"/>
      <c r="L21" s="58" t="s">
        <v>22</v>
      </c>
      <c r="M21" s="58"/>
      <c r="N21" s="58"/>
      <c r="O21" s="58"/>
      <c r="P21" s="58"/>
      <c r="Q21" s="58"/>
      <c r="R21" s="58"/>
      <c r="S21" s="58"/>
      <c r="T21" s="58"/>
      <c r="U21" s="58"/>
    </row>
    <row r="22" spans="1:21" ht="18" customHeight="1">
      <c r="A22" s="47" t="s">
        <v>36</v>
      </c>
      <c r="B22" s="9"/>
      <c r="C22" s="43">
        <f>SUM(G12,I12,K12,M12,O12)</f>
        <v>43</v>
      </c>
      <c r="D22" s="45">
        <f>C22*100/C12</f>
        <v>64.179104477611943</v>
      </c>
      <c r="E22" s="9"/>
      <c r="F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18" customHeight="1">
      <c r="A23" s="42" t="s">
        <v>37</v>
      </c>
      <c r="C23" s="43">
        <f>SUM(Q12,S12)</f>
        <v>2</v>
      </c>
      <c r="D23" s="44">
        <f>C23*100/C12</f>
        <v>2.9850746268656718</v>
      </c>
    </row>
    <row r="24" spans="1:21" ht="20.100000000000001" customHeight="1">
      <c r="A24" s="42" t="s">
        <v>38</v>
      </c>
      <c r="C24" s="43">
        <f>U12</f>
        <v>22</v>
      </c>
      <c r="D24" s="3">
        <f>C24*100/C12</f>
        <v>32.835820895522389</v>
      </c>
    </row>
    <row r="25" spans="1:21" ht="20.100000000000001" customHeight="1"/>
  </sheetData>
  <mergeCells count="32">
    <mergeCell ref="B16:F16"/>
    <mergeCell ref="L16:U16"/>
    <mergeCell ref="B21:F21"/>
    <mergeCell ref="L21:U21"/>
    <mergeCell ref="M8:N8"/>
    <mergeCell ref="O8:P8"/>
    <mergeCell ref="A12:B12"/>
    <mergeCell ref="L14:U14"/>
    <mergeCell ref="B15:F15"/>
    <mergeCell ref="L15:U15"/>
    <mergeCell ref="D8:D9"/>
    <mergeCell ref="E8:E9"/>
    <mergeCell ref="F8:F9"/>
    <mergeCell ref="G8:H8"/>
    <mergeCell ref="I8:J8"/>
    <mergeCell ref="K8:L8"/>
    <mergeCell ref="A4:F4"/>
    <mergeCell ref="A5:U5"/>
    <mergeCell ref="A7:A9"/>
    <mergeCell ref="B7:B9"/>
    <mergeCell ref="C7:F7"/>
    <mergeCell ref="G7:T7"/>
    <mergeCell ref="Q8:R8"/>
    <mergeCell ref="S8:T8"/>
    <mergeCell ref="U7:U9"/>
    <mergeCell ref="C8:C9"/>
    <mergeCell ref="A1:F1"/>
    <mergeCell ref="K1:U1"/>
    <mergeCell ref="A2:F2"/>
    <mergeCell ref="K2:U2"/>
    <mergeCell ref="A3:F3"/>
    <mergeCell ref="K3:U3"/>
  </mergeCells>
  <phoneticPr fontId="1" type="noConversion"/>
  <pageMargins left="0.59055118110236227" right="0.19685039370078741" top="0.59055118110236227" bottom="0.59055118110236227" header="0" footer="0.19685039370078741"/>
  <pageSetup scale="95" orientation="landscape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16TC_NK-2016-2019</vt:lpstr>
      <vt:lpstr>16TCN_NK-2016-2019 (2)</vt:lpstr>
      <vt:lpstr>16CĐN_NK-2016-2019</vt:lpstr>
      <vt:lpstr>16CĐ_NK-2016-2019</vt:lpstr>
      <vt:lpstr>16CĐLT_NK-2016-2018</vt:lpstr>
      <vt:lpstr>17T2-NK2017-2018</vt:lpstr>
      <vt:lpstr>'16CĐ_NK-2016-2019'!Print_Titles</vt:lpstr>
    </vt:vector>
  </TitlesOfParts>
  <Company>Giangsan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QLHSSV</cp:lastModifiedBy>
  <cp:lastPrinted>2019-08-27T05:29:00Z</cp:lastPrinted>
  <dcterms:created xsi:type="dcterms:W3CDTF">2006-01-10T03:53:08Z</dcterms:created>
  <dcterms:modified xsi:type="dcterms:W3CDTF">2019-08-27T05:31:13Z</dcterms:modified>
</cp:coreProperties>
</file>